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ocgov.sharepoint.com/sites/OIE/Shared Documents/B2S/FY24 B2S Competition/NOFO Launch/Application Tools/"/>
    </mc:Choice>
  </mc:AlternateContent>
  <xr:revisionPtr revIDLastSave="74" documentId="8_{EBF56114-0D4E-4A13-A0ED-9C7EF237D176}" xr6:coauthVersionLast="47" xr6:coauthVersionMax="47" xr10:uidLastSave="{DA1D6E93-5B0E-4ABE-A034-F2372F3A495D}"/>
  <bookViews>
    <workbookView xWindow="-29115" yWindow="-120" windowWidth="29040" windowHeight="15840" firstSheet="5" activeTab="5" xr2:uid="{00000000-000D-0000-FFFF-FFFF00000000}"/>
  </bookViews>
  <sheets>
    <sheet name="EDA Disclaimer &amp; Instructions" sheetId="9" r:id="rId1"/>
    <sheet name="Staffing Plan" sheetId="2" r:id="rId2"/>
    <sheet name="Budget Narrative" sheetId="7" r:id="rId3"/>
    <sheet name="Subawards" sheetId="13" r:id="rId4"/>
    <sheet name="Budget Overview" sheetId="1" r:id="rId5"/>
    <sheet name="Match Detail" sheetId="15" r:id="rId6"/>
  </sheets>
  <definedNames>
    <definedName name="cash_list">'Budget Narrative'!$H$196:$H$197</definedName>
    <definedName name="match_list">'Budget Narrative'!$H$196:$H$198</definedName>
    <definedName name="_xlnm.Print_Area" localSheetId="2">'Budget Narrative'!$B$5:$G$54</definedName>
    <definedName name="_xlnm.Print_Area" localSheetId="4">'Budget Overview'!$C$4:$G$25</definedName>
    <definedName name="_xlnm.Print_Area" localSheetId="1">'Staffing Plan'!$B$5:$G$28</definedName>
    <definedName name="program_list">'Budget Narrative'!$H$189:$H$191</definedName>
    <definedName name="sub">'Budget Narrative'!$H$199:$H$200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7" l="1"/>
  <c r="K4" i="7"/>
  <c r="G17" i="7"/>
  <c r="G59" i="7" s="1"/>
  <c r="R17" i="2"/>
  <c r="R16" i="2"/>
  <c r="O16" i="1"/>
  <c r="P16" i="1"/>
  <c r="M16" i="1"/>
  <c r="L16" i="1"/>
  <c r="O15" i="1"/>
  <c r="P15" i="1"/>
  <c r="M15" i="1"/>
  <c r="R10" i="2"/>
  <c r="Q16" i="2" l="1"/>
  <c r="Q17" i="2" s="1"/>
  <c r="P16" i="2"/>
  <c r="P17" i="2" s="1"/>
  <c r="O16" i="2"/>
  <c r="N16" i="2"/>
  <c r="N17" i="2" s="1"/>
  <c r="G51" i="7"/>
  <c r="G52" i="7"/>
  <c r="G53" i="7"/>
  <c r="G50" i="7"/>
  <c r="G45" i="7"/>
  <c r="G38" i="7"/>
  <c r="G39" i="7"/>
  <c r="G40" i="7"/>
  <c r="G37" i="7"/>
  <c r="G30" i="7"/>
  <c r="G31" i="7"/>
  <c r="G32" i="7"/>
  <c r="G29" i="7"/>
  <c r="G22" i="7"/>
  <c r="G23" i="7"/>
  <c r="G24" i="7"/>
  <c r="G21" i="7"/>
  <c r="G14" i="7"/>
  <c r="G15" i="7"/>
  <c r="G16" i="7"/>
  <c r="G13" i="7"/>
  <c r="Q54" i="7"/>
  <c r="P54" i="7"/>
  <c r="O54" i="7"/>
  <c r="N22" i="1" s="1"/>
  <c r="N54" i="7"/>
  <c r="M22" i="1" s="1"/>
  <c r="Q46" i="7"/>
  <c r="P21" i="1" s="1"/>
  <c r="P46" i="7"/>
  <c r="O46" i="7"/>
  <c r="N21" i="1" s="1"/>
  <c r="N46" i="7"/>
  <c r="M21" i="1" s="1"/>
  <c r="Q41" i="7"/>
  <c r="P20" i="1" s="1"/>
  <c r="P41" i="7"/>
  <c r="O20" i="1" s="1"/>
  <c r="O41" i="7"/>
  <c r="N20" i="1" s="1"/>
  <c r="N41" i="7"/>
  <c r="M20" i="1" s="1"/>
  <c r="Q33" i="7"/>
  <c r="P33" i="7"/>
  <c r="O33" i="7"/>
  <c r="N33" i="7"/>
  <c r="Q25" i="7"/>
  <c r="P25" i="7"/>
  <c r="O18" i="1" s="1"/>
  <c r="O25" i="7"/>
  <c r="N18" i="1" s="1"/>
  <c r="N25" i="7"/>
  <c r="M18" i="1" s="1"/>
  <c r="Q17" i="7"/>
  <c r="P17" i="7"/>
  <c r="O17" i="1" s="1"/>
  <c r="O17" i="7"/>
  <c r="N17" i="1" s="1"/>
  <c r="N17" i="7"/>
  <c r="P24" i="1"/>
  <c r="O24" i="1"/>
  <c r="P22" i="1"/>
  <c r="O22" i="1"/>
  <c r="O21" i="1"/>
  <c r="P19" i="1"/>
  <c r="O19" i="1"/>
  <c r="P18" i="1"/>
  <c r="P17" i="1"/>
  <c r="N24" i="1"/>
  <c r="M24" i="1"/>
  <c r="N19" i="1"/>
  <c r="M19" i="1"/>
  <c r="M17" i="1"/>
  <c r="R15" i="2"/>
  <c r="H16" i="2"/>
  <c r="O17" i="2" l="1"/>
  <c r="N16" i="1" s="1"/>
  <c r="N15" i="1"/>
  <c r="N23" i="1"/>
  <c r="N25" i="1" s="1"/>
  <c r="O23" i="1"/>
  <c r="O25" i="1" s="1"/>
  <c r="P23" i="1"/>
  <c r="P25" i="1" s="1"/>
  <c r="T19" i="13"/>
  <c r="S19" i="13"/>
  <c r="O19" i="13"/>
  <c r="T17" i="13"/>
  <c r="S17" i="13"/>
  <c r="O17" i="13"/>
  <c r="N17" i="13"/>
  <c r="N19" i="13" s="1"/>
  <c r="J17" i="13"/>
  <c r="J19" i="13" s="1"/>
  <c r="I17" i="13"/>
  <c r="I19" i="13" s="1"/>
  <c r="E17" i="13"/>
  <c r="E19" i="13" s="1"/>
  <c r="D17" i="13"/>
  <c r="D19" i="13" s="1"/>
  <c r="R16" i="13"/>
  <c r="M16" i="13"/>
  <c r="H16" i="13"/>
  <c r="C16" i="13"/>
  <c r="R15" i="13"/>
  <c r="M15" i="13"/>
  <c r="H15" i="13"/>
  <c r="C15" i="13"/>
  <c r="R14" i="13"/>
  <c r="M14" i="13"/>
  <c r="H14" i="13"/>
  <c r="C14" i="13"/>
  <c r="R13" i="13"/>
  <c r="M13" i="13"/>
  <c r="H13" i="13"/>
  <c r="C13" i="13"/>
  <c r="R12" i="13"/>
  <c r="M12" i="13"/>
  <c r="H12" i="13"/>
  <c r="C12" i="13"/>
  <c r="R11" i="13"/>
  <c r="M11" i="13"/>
  <c r="H11" i="13"/>
  <c r="C11" i="13"/>
  <c r="R10" i="13"/>
  <c r="M10" i="13"/>
  <c r="H10" i="13"/>
  <c r="C10" i="13"/>
  <c r="R9" i="13"/>
  <c r="M9" i="13"/>
  <c r="H9" i="13"/>
  <c r="H17" i="13" s="1"/>
  <c r="H19" i="13" s="1"/>
  <c r="C9" i="13"/>
  <c r="C17" i="13" s="1"/>
  <c r="C19" i="13" s="1"/>
  <c r="M17" i="13" l="1"/>
  <c r="M19" i="13" s="1"/>
  <c r="R17" i="13"/>
  <c r="R19" i="13" s="1"/>
  <c r="J41" i="7"/>
  <c r="H54" i="7"/>
  <c r="I54" i="7"/>
  <c r="J54" i="7"/>
  <c r="K54" i="7"/>
  <c r="L54" i="7"/>
  <c r="M54" i="7"/>
  <c r="H46" i="7"/>
  <c r="H25" i="7"/>
  <c r="J25" i="7"/>
  <c r="K25" i="7"/>
  <c r="L25" i="7"/>
  <c r="M25" i="7"/>
  <c r="I25" i="7"/>
  <c r="L46" i="7" l="1"/>
  <c r="I16" i="2"/>
  <c r="J16" i="2"/>
  <c r="K16" i="2"/>
  <c r="L16" i="2"/>
  <c r="M16" i="2"/>
  <c r="R14" i="2"/>
  <c r="R13" i="2"/>
  <c r="G54" i="7" l="1"/>
  <c r="G25" i="7"/>
  <c r="L24" i="1" l="1"/>
  <c r="K24" i="1"/>
  <c r="J24" i="1"/>
  <c r="I24" i="1"/>
  <c r="H24" i="1"/>
  <c r="G24" i="1"/>
  <c r="G61" i="7"/>
  <c r="R11" i="2"/>
  <c r="M23" i="1" s="1"/>
  <c r="M25" i="1" s="1"/>
  <c r="R12" i="2"/>
  <c r="H16" i="1" l="1"/>
  <c r="I16" i="1"/>
  <c r="J16" i="1"/>
  <c r="K16" i="1"/>
  <c r="G16" i="1"/>
  <c r="H15" i="1"/>
  <c r="I15" i="1"/>
  <c r="J15" i="1"/>
  <c r="K15" i="1"/>
  <c r="L15" i="1"/>
  <c r="G15" i="1"/>
  <c r="I17" i="7"/>
  <c r="H17" i="1" s="1"/>
  <c r="H22" i="1"/>
  <c r="I22" i="1"/>
  <c r="J22" i="1"/>
  <c r="K22" i="1"/>
  <c r="L22" i="1"/>
  <c r="G22" i="1"/>
  <c r="I46" i="7"/>
  <c r="H21" i="1" s="1"/>
  <c r="J46" i="7"/>
  <c r="I21" i="1" s="1"/>
  <c r="K46" i="7"/>
  <c r="J21" i="1" s="1"/>
  <c r="K21" i="1"/>
  <c r="M46" i="7"/>
  <c r="L21" i="1" s="1"/>
  <c r="G21" i="1"/>
  <c r="I41" i="7"/>
  <c r="H20" i="1" s="1"/>
  <c r="I20" i="1"/>
  <c r="K41" i="7"/>
  <c r="J20" i="1" s="1"/>
  <c r="L41" i="7"/>
  <c r="K20" i="1" s="1"/>
  <c r="M41" i="7"/>
  <c r="L20" i="1" s="1"/>
  <c r="H41" i="7"/>
  <c r="G20" i="1" s="1"/>
  <c r="I33" i="7"/>
  <c r="J33" i="7"/>
  <c r="I19" i="1" s="1"/>
  <c r="K33" i="7"/>
  <c r="J19" i="1" s="1"/>
  <c r="L33" i="7"/>
  <c r="M33" i="7"/>
  <c r="L19" i="1" s="1"/>
  <c r="H33" i="7"/>
  <c r="G19" i="1" s="1"/>
  <c r="H18" i="1"/>
  <c r="I18" i="1"/>
  <c r="J18" i="1"/>
  <c r="K18" i="1"/>
  <c r="L18" i="1"/>
  <c r="G18" i="1"/>
  <c r="H19" i="1" l="1"/>
  <c r="H23" i="1" s="1"/>
  <c r="K19" i="1"/>
  <c r="H17" i="7"/>
  <c r="J17" i="7"/>
  <c r="I17" i="1" s="1"/>
  <c r="I23" i="1" s="1"/>
  <c r="K17" i="7"/>
  <c r="J17" i="1" s="1"/>
  <c r="J23" i="1" s="1"/>
  <c r="L17" i="7"/>
  <c r="K17" i="1" s="1"/>
  <c r="M17" i="7"/>
  <c r="L17" i="1" s="1"/>
  <c r="L23" i="1" s="1"/>
  <c r="K23" i="1" l="1"/>
  <c r="K25" i="1" s="1"/>
  <c r="G17" i="1"/>
  <c r="G23" i="1" s="1"/>
  <c r="G25" i="1" s="1"/>
  <c r="H25" i="1"/>
  <c r="I25" i="1"/>
  <c r="J25" i="1"/>
  <c r="L25" i="1"/>
  <c r="D24" i="1" l="1"/>
  <c r="D17" i="1" l="1"/>
  <c r="E10" i="2" l="1"/>
  <c r="G10" i="2" s="1"/>
  <c r="D22" i="1" l="1"/>
  <c r="G46" i="7"/>
  <c r="G41" i="7" l="1"/>
  <c r="D20" i="1" s="1"/>
  <c r="D18" i="1" l="1"/>
  <c r="G33" i="7"/>
  <c r="D19" i="1" l="1"/>
  <c r="G16" i="2" l="1"/>
  <c r="G17" i="2" s="1"/>
  <c r="G9" i="7" s="1"/>
  <c r="D16" i="1" s="1"/>
  <c r="G6" i="7" l="1"/>
  <c r="D15" i="1" s="1"/>
  <c r="D23" i="1" s="1"/>
  <c r="D25" i="1" l="1"/>
  <c r="M17" i="2"/>
  <c r="J17" i="2"/>
  <c r="K17" i="2"/>
  <c r="H17" i="2"/>
  <c r="L17" i="2"/>
  <c r="I17" i="2"/>
  <c r="L4" i="7" l="1"/>
  <c r="D9" i="1"/>
  <c r="D10" i="1"/>
  <c r="D11" i="1" l="1"/>
  <c r="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tc={93C39789-0AEC-4F66-AC0B-951B980861C1}</author>
  </authors>
  <commentList>
    <comment ref="C12" authorId="0" shapeId="0" xr:uid="{93C39789-0AEC-4F66-AC0B-951B980861C1}">
      <text>
        <t>[Threaded comment]
Your version of Excel allows you to read this threaded comment; however, any edits to it will get removed if the file is opened in a newer version of Excel. Learn more: https://go.microsoft.com/fwlink/?linkid=870924
Comment:
    For the Regional Technology Hubs Phase 2 - Maximum grant rate allowed is 90% (with few exceptions, see NOFO page 22)</t>
      </text>
    </comment>
  </commentList>
</comments>
</file>

<file path=xl/sharedStrings.xml><?xml version="1.0" encoding="utf-8"?>
<sst xmlns="http://schemas.openxmlformats.org/spreadsheetml/2006/main" count="367" uniqueCount="152">
  <si>
    <t>AUTHORIZED STAFFING PLAN</t>
  </si>
  <si>
    <t>Staffing Plan - Budget</t>
  </si>
  <si>
    <t>Year 1</t>
  </si>
  <si>
    <t>Year 2</t>
  </si>
  <si>
    <t>Year 3</t>
  </si>
  <si>
    <t>Year 4</t>
  </si>
  <si>
    <t>Year 5</t>
  </si>
  <si>
    <t>Checkpoint</t>
  </si>
  <si>
    <t>Name / Role</t>
  </si>
  <si>
    <t>Annual Salary/Rate</t>
  </si>
  <si>
    <t>% of Annual Hours for project</t>
  </si>
  <si>
    <t>Annual $ from Award</t>
  </si>
  <si>
    <t>Number of Years</t>
  </si>
  <si>
    <t>Total Cost by Employee</t>
  </si>
  <si>
    <t>Federal Share</t>
  </si>
  <si>
    <t>Non-Federal Share</t>
  </si>
  <si>
    <t xml:space="preserve">Does breakdown match your total? </t>
  </si>
  <si>
    <r>
      <rPr>
        <b/>
        <sz val="11"/>
        <color theme="1"/>
        <rFont val="Calibri"/>
        <family val="2"/>
        <scheme val="minor"/>
      </rPr>
      <t>Example:</t>
    </r>
    <r>
      <rPr>
        <sz val="11"/>
        <color theme="1"/>
        <rFont val="Calibri"/>
        <family val="2"/>
        <scheme val="minor"/>
      </rPr>
      <t xml:space="preserve"> Executive Director</t>
    </r>
  </si>
  <si>
    <t>Total Personnel Costs</t>
  </si>
  <si>
    <t>Total Fringe Costs (rate and totals)</t>
  </si>
  <si>
    <t>Staffing Plan - Narrative</t>
  </si>
  <si>
    <t>Please put your Fringe Cost Justfication Below</t>
  </si>
  <si>
    <t>Name</t>
  </si>
  <si>
    <t>Title</t>
  </si>
  <si>
    <t>Project Responsibilities</t>
  </si>
  <si>
    <r>
      <rPr>
        <u/>
        <sz val="11"/>
        <color rgb="FF000000"/>
        <rFont val="Calibri"/>
        <family val="2"/>
      </rPr>
      <t>Example Justification:</t>
    </r>
    <r>
      <rPr>
        <sz val="11"/>
        <color rgb="FF000000"/>
        <rFont val="Calibri"/>
        <family val="2"/>
      </rPr>
      <t xml:space="preserve"> Fringe Benefits for this project include FICA Match (Social Security and Medicare), Employers Retirement Contribution, Unemployment Compensation, Workers Compensation, Vacation and Sick Leave (VSL), and Employers Insurance Contribution. 
Fringe benefits were calculated using a rate of 23.57% of all the salaries above.</t>
    </r>
  </si>
  <si>
    <r>
      <rPr>
        <b/>
        <sz val="11"/>
        <color theme="1"/>
        <rFont val="Calibri"/>
        <family val="2"/>
        <scheme val="minor"/>
      </rPr>
      <t>Example:</t>
    </r>
    <r>
      <rPr>
        <sz val="11"/>
        <color theme="1"/>
        <rFont val="Calibri"/>
        <family val="2"/>
        <scheme val="minor"/>
      </rPr>
      <t xml:space="preserve"> Jane Doe</t>
    </r>
  </si>
  <si>
    <t>Executive Director</t>
  </si>
  <si>
    <t>Ms. Doe has 10 years experience in supporting economic development initiatives in the region. She has previously managed 5 federal projects in the area before moving to this organization 5 years ago. In her current role, she will provide executive oversight over the program on a weekly basis, oversee all monitoring, compliance, and external relations.</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</si>
  <si>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</si>
  <si>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</si>
  <si>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</si>
  <si>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</si>
  <si>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</si>
  <si>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</si>
  <si>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</si>
  <si>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</si>
  <si>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</si>
  <si>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</si>
  <si>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</si>
  <si>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Event</t>
  </si>
  <si>
    <t>Travelers</t>
  </si>
  <si>
    <t>Description of the Travel</t>
  </si>
  <si>
    <t>Purpose of the Travel</t>
  </si>
  <si>
    <t>Cost</t>
  </si>
  <si>
    <r>
      <rPr>
        <b/>
        <sz val="11"/>
        <color theme="1"/>
        <rFont val="Calibri"/>
        <family val="2"/>
        <scheme val="minor"/>
      </rPr>
      <t>Example</t>
    </r>
    <r>
      <rPr>
        <sz val="11"/>
        <color theme="1"/>
        <rFont val="Calibri"/>
        <family val="2"/>
        <scheme val="minor"/>
      </rPr>
      <t>: 25 site visits to regional employers</t>
    </r>
  </si>
  <si>
    <t xml:space="preserve">3 travelers per trip </t>
  </si>
  <si>
    <t>Estimated lodging is $200 per person per one-night hotel room, rental car is $150 per person per trip, food is $80 per person per trip. [ (200 + 150 + 80) x 3 ] x 25 = $32,250.00. The reimbursement rate aligns with federal and state guidelines.</t>
  </si>
  <si>
    <t xml:space="preserve">Staff is expected to travel around the County/State to visit sites, attend meetings and training/conferences, meet with County partners, visit community members, students and businesses, etc. </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</si>
  <si>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</si>
  <si>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</si>
  <si>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</si>
  <si>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</si>
  <si>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Description of the Equipment</t>
  </si>
  <si>
    <t>Purpose of the Equipment</t>
  </si>
  <si>
    <t>Expected Useful Life</t>
  </si>
  <si>
    <r>
      <rPr>
        <b/>
        <sz val="11"/>
        <color theme="1"/>
        <rFont val="Calibri"/>
        <family val="2"/>
        <scheme val="minor"/>
      </rPr>
      <t>Example</t>
    </r>
    <r>
      <rPr>
        <sz val="11"/>
        <color theme="1"/>
        <rFont val="Calibri"/>
        <family val="2"/>
        <scheme val="minor"/>
      </rPr>
      <t>: CNC Machine</t>
    </r>
  </si>
  <si>
    <t>$30,000 per unit; 1 unit</t>
  </si>
  <si>
    <t>1 CNC (Computer numerical control) Machine. The lab is already equipped to support this machine (no alterations to the space are necessary).</t>
  </si>
  <si>
    <t xml:space="preserve">The CNC Machine will be used by project participants to support R&amp;D work under this grant. This machine will be made available to all program participants in the Fabrication lab. </t>
  </si>
  <si>
    <t>8 years</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</si>
  <si>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</si>
  <si>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</si>
  <si>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</si>
  <si>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Description of the Supplies</t>
  </si>
  <si>
    <t>Purpose of the Supplies</t>
  </si>
  <si>
    <r>
      <rPr>
        <b/>
        <sz val="11"/>
        <color theme="1"/>
        <rFont val="Calibri"/>
        <family val="2"/>
        <scheme val="minor"/>
      </rPr>
      <t>Example</t>
    </r>
    <r>
      <rPr>
        <sz val="11"/>
        <color theme="1"/>
        <rFont val="Calibri"/>
        <family val="2"/>
        <scheme val="minor"/>
      </rPr>
      <t>: Laptops</t>
    </r>
  </si>
  <si>
    <t>$750 per unit; 3 units</t>
  </si>
  <si>
    <t xml:space="preserve">3 standard desk laptops </t>
  </si>
  <si>
    <t xml:space="preserve">Laptops for our RIO and 2 other supporting staff members to use for daily office use. </t>
  </si>
  <si>
    <t>Total Supply Costs</t>
  </si>
  <si>
    <r>
      <t xml:space="preserve">Contractual - </t>
    </r>
    <r>
      <rPr>
        <sz val="10"/>
        <color theme="1"/>
        <rFont val="Calibri"/>
        <family val="2"/>
        <scheme val="minor"/>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(Please note, this section will </t>
    </r>
    <r>
      <rPr>
        <u/>
        <sz val="10"/>
        <color theme="1"/>
        <rFont val="Calibri"/>
        <family val="2"/>
        <scheme val="minor"/>
      </rPr>
      <t>not</t>
    </r>
    <r>
      <rPr>
        <sz val="10"/>
        <color theme="1"/>
        <rFont val="Calibri"/>
        <family val="2"/>
        <scheme val="minor"/>
      </rPr>
      <t xml:space="preserve"> autopopulate from the subawardees tab, but please also fill out the subawardees time for subawards - not for contractual).</t>
    </r>
  </si>
  <si>
    <t>Organization Name 
(if applicable)</t>
  </si>
  <si>
    <t>Subaward or Contract?</t>
  </si>
  <si>
    <t>Details of services being provided</t>
  </si>
  <si>
    <t>How these services contribute to the project milestones/scope of work</t>
  </si>
  <si>
    <r>
      <rPr>
        <b/>
        <sz val="11"/>
        <color theme="1"/>
        <rFont val="Calibri"/>
        <family val="2"/>
        <scheme val="minor"/>
      </rPr>
      <t>Example:</t>
    </r>
    <r>
      <rPr>
        <sz val="11"/>
        <color theme="1"/>
        <rFont val="Calibri"/>
        <family val="2"/>
        <scheme val="minor"/>
      </rPr>
      <t xml:space="preserve"> Marketing Contractor TBD</t>
    </r>
  </si>
  <si>
    <t>Contract</t>
  </si>
  <si>
    <t>A marketing contract will be procured to perform social media campaigns to support recruitment, partnerships, networking, etc. over the first 3 years of period of performance. This company would need to support internal training on marketing expertise and support Public Affairs in recruiting.</t>
  </si>
  <si>
    <t xml:space="preserve">Our organization does not have the expertise or technology to perform a social media campaign at this level of sophistication. This contract will enable our project to target our outreach to very specific populations in our region. Specifically, we will use this contract to aid in the recruitment of entrepreneurs to our program. </t>
  </si>
  <si>
    <t>Subaward</t>
  </si>
  <si>
    <t>Total Contractual Costs</t>
  </si>
  <si>
    <r>
      <t>Construction -</t>
    </r>
    <r>
      <rPr>
        <sz val="10"/>
        <color theme="1"/>
        <rFont val="Calibri"/>
        <family val="2"/>
        <scheme val="minor"/>
      </rPr>
      <t xml:space="preserve"> Not an allowable expense under this NOFO. Please see other EDA funding opportunities for construction-related expenses.</t>
    </r>
  </si>
  <si>
    <t>Construction</t>
  </si>
  <si>
    <t>Quantity</t>
  </si>
  <si>
    <t>Description of Construction</t>
  </si>
  <si>
    <t>Purpose of Construction</t>
  </si>
  <si>
    <t>N/A</t>
  </si>
  <si>
    <t>Total Construction Costs</t>
  </si>
  <si>
    <r>
      <rPr>
        <b/>
        <sz val="10"/>
        <color rgb="FF000000"/>
        <rFont val="Calibri"/>
        <family val="2"/>
      </rPr>
      <t xml:space="preserve">Other - </t>
    </r>
    <r>
      <rPr>
        <sz val="10"/>
        <color rgb="FF000000"/>
        <rFont val="Calibri"/>
        <family val="2"/>
      </rPr>
      <t xml:space="preserve">any other costs that do </t>
    </r>
    <r>
      <rPr>
        <u/>
        <sz val="10"/>
        <color rgb="FF000000"/>
        <rFont val="Calibri"/>
        <family val="2"/>
      </rPr>
      <t>not</t>
    </r>
    <r>
      <rPr>
        <sz val="10"/>
        <color rgb="FF000000"/>
        <rFont val="Calibri"/>
        <family val="2"/>
      </rPr>
      <t xml:space="preserve"> fit in previous categories. Talk to your Project Officer if you have questions.</t>
    </r>
  </si>
  <si>
    <t>Other</t>
  </si>
  <si>
    <t>Description of the Other</t>
  </si>
  <si>
    <t>Purpose of the Other</t>
  </si>
  <si>
    <t>Total Other Costs</t>
  </si>
  <si>
    <r>
      <t xml:space="preserve">Indirect Costs </t>
    </r>
    <r>
      <rPr>
        <sz val="11"/>
        <color rgb="FF000000"/>
        <rFont val="Calibri"/>
        <family val="2"/>
      </rPr>
      <t>Must be equal to or less than your NICRA. If you do not have a NICRA, you may be able to use the 10% de minimis rate based on Modified Total Direct Costs per 2 CFR 200.414(f).  You also may apply for a NICRA (see NOFO for instructions on how to apply for NICRA and other information about indirect costs).</t>
    </r>
  </si>
  <si>
    <t>Enter allowable base costs as provided in your NICRA. If you are using the de minimis rate, your cost base is the modified total direct cost base. See the definition of modified total direct cost at 2 CFR 200.1.</t>
  </si>
  <si>
    <t>Cost Base</t>
  </si>
  <si>
    <t xml:space="preserve">Put the NICRA rate here (or another rate, only if allowable per NOFO guidance). If opting to use de minimis rate, should put 10% here. </t>
  </si>
  <si>
    <t>Indirect Rate</t>
  </si>
  <si>
    <t>If using de minimis rate, please include a statement as indicated in the NOFO that the lead applicant "does not have a current negotiated (including provisional) rate and is electing to charge the de minimis rate."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</si>
  <si>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</si>
  <si>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</si>
  <si>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</si>
  <si>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</si>
  <si>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</si>
  <si>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</si>
  <si>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</si>
  <si>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</si>
  <si>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</si>
  <si>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Subrecipient #1 Name</t>
  </si>
  <si>
    <t>Subrecipient #2 Name</t>
  </si>
  <si>
    <t>Subrecipient #3 Name</t>
  </si>
  <si>
    <t>Subrecipient #4 Name</t>
  </si>
  <si>
    <t>Subrecipient UEI</t>
  </si>
  <si>
    <t>Organization entity type</t>
  </si>
  <si>
    <t>Total</t>
  </si>
  <si>
    <t>Federal</t>
  </si>
  <si>
    <t>Match</t>
  </si>
  <si>
    <t>Personnel</t>
  </si>
  <si>
    <t>Fringe Benefits</t>
  </si>
  <si>
    <t>Travel</t>
  </si>
  <si>
    <t>Supplies</t>
  </si>
  <si>
    <t>Contractual</t>
  </si>
  <si>
    <t>Construction (N/A)</t>
  </si>
  <si>
    <t>Total Direct Charges</t>
  </si>
  <si>
    <t xml:space="preserve">Indirect Charges </t>
  </si>
  <si>
    <t>Total Subaward</t>
  </si>
  <si>
    <t>Subrecipient #1 Staffing Plan</t>
  </si>
  <si>
    <t>Subrecipient #2 Staffing Plan</t>
  </si>
  <si>
    <t>Subrecipient #3 Staffing Plan</t>
  </si>
  <si>
    <t>Subrecipient #4 Staffing Plan</t>
  </si>
  <si>
    <t>Name/Title of Employee</t>
  </si>
  <si>
    <t>Responsbilities</t>
  </si>
  <si>
    <t>Name/Title</t>
  </si>
  <si>
    <t>Authorized Budget</t>
  </si>
  <si>
    <t>Column D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</si>
  <si>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</si>
  <si>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</si>
  <si>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</si>
  <si>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</si>
  <si>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t>
  </si>
  <si>
    <t>Line Item Budget</t>
  </si>
  <si>
    <t>Match Source</t>
  </si>
  <si>
    <t xml:space="preserve">Total Amount for </t>
  </si>
  <si>
    <t>In-kind or Cash</t>
  </si>
  <si>
    <t>If in-kind, indicate how this value was calculated.</t>
  </si>
  <si>
    <t>Ex:</t>
  </si>
  <si>
    <t>ABC University</t>
  </si>
  <si>
    <t>in-kind</t>
  </si>
  <si>
    <t>Additional notes (if needed)</t>
  </si>
  <si>
    <t>University is providing office space for the program to be headquartered in for 3 years. 1,500 sq ft at $30 per sq ft over 3 years. 
1500 x 30 x 3 = $135,000</t>
  </si>
  <si>
    <t xml:space="preserve">$30 per sq ft is the rate the University uses to rent out similar office space locations to other organizations.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</si>
</sst>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i/>
      <u/>
      <sz val="11"/>
      <color theme="1"/>
      <name val="Calibri"/>
      <family val="2"/>
      <scheme val="minor"/>
    </font>
    <font>
      <b/>
      <sz val="11"/>
      <color rgb="FF000000"/>
      <name val="Calibri"/>
      <family val="2"/>
    </font>
    <font>
      <sz val="11"/>
      <color rgb="FF000000"/>
      <name val="Calibri"/>
      <family val="2"/>
    </font>
    <font>
      <sz val="11"/>
      <color rgb="FF000000"/>
      <name val="Calibri"/>
      <family val="2"/>
    </font>
    <font>
      <u/>
      <sz val="10"/>
      <color theme="1"/>
      <name val="Calibri"/>
      <family val="2"/>
      <scheme val="minor"/>
    </font>
    <font>
      <u/>
      <sz val="11"/>
      <color rgb="FF444444"/>
      <name val="Calibri"/>
      <family val="2"/>
    </font>
    <font>
      <b/>
      <sz val="10"/>
      <color rgb="FF000000"/>
      <name val="Calibri"/>
      <family val="2"/>
    </font>
    <font>
      <sz val="10"/>
      <color rgb="FF000000"/>
      <name val="Calibri"/>
      <family val="2"/>
    </font>
    <font>
      <u/>
      <sz val="10"/>
      <color rgb="FF000000"/>
      <name val="Calibri"/>
      <family val="2"/>
    </font>
    <font>
      <u/>
      <sz val="11"/>
      <color rgb="FF000000"/>
      <name val="Calibri"/>
      <family val="2"/>
    </font>
    <font>
      <sz val="11"/>
      <color rgb="FF00000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rgb="FF70AD47"/>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rgb="FF000000"/>
      </top>
      <bottom style="thin">
        <color rgb="FF000000"/>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8" fontId="3" fillId="0" borderId="1" xfId="1" applyNumberFormat="1" applyFont="1" applyBorder="1" applyAlignment="1">
      <alignment horizontal="center" vertical="center"/>
    </xf>
    <xf numFmtId="6" fontId="0" fillId="0" borderId="0" xfId="0" applyNumberFormat="1" applyAlignment="1">
      <alignment horizontal="right"/>
    </xf>
    <xf numFmtId="0" fontId="0" fillId="2" borderId="6" xfId="0" applyFill="1" applyBorder="1" applyAlignment="1">
      <alignment horizontal="center"/>
    </xf>
    <xf numFmtId="0" fontId="6" fillId="0" borderId="0" xfId="0" applyFont="1" applyAlignment="1">
      <alignment horizontal="left"/>
    </xf>
    <xf numFmtId="0" fontId="4" fillId="0" borderId="4" xfId="0" applyFont="1" applyBorder="1" applyAlignment="1">
      <alignment horizontal="center" wrapText="1"/>
    </xf>
    <xf numFmtId="0" fontId="0" fillId="0" borderId="0" xfId="0" applyAlignment="1">
      <alignment horizontal="center" wrapText="1"/>
    </xf>
    <xf numFmtId="10" fontId="1" fillId="0" borderId="9" xfId="2" applyNumberFormat="1" applyFont="1" applyBorder="1" applyAlignment="1">
      <alignment horizontal="center"/>
    </xf>
    <xf numFmtId="0" fontId="8" fillId="0" borderId="0" xfId="0" applyFont="1" applyAlignment="1">
      <alignment horizontal="center"/>
    </xf>
    <xf numFmtId="0" fontId="7" fillId="0" borderId="4" xfId="0" applyFont="1" applyBorder="1" applyAlignment="1">
      <alignment horizontal="left"/>
    </xf>
    <xf numFmtId="8" fontId="3" fillId="0" borderId="15"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0" fontId="9" fillId="0" borderId="0" xfId="0" applyFont="1" applyAlignment="1">
      <alignment horizontal="center" vertical="center"/>
    </xf>
    <xf numFmtId="0" fontId="3" fillId="5" borderId="0" xfId="0" applyFont="1" applyFill="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8"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44" fontId="3" fillId="0" borderId="4" xfId="1" applyFont="1" applyFill="1" applyBorder="1" applyAlignment="1">
      <alignment horizontal="center" vertical="center" wrapText="1"/>
    </xf>
    <xf numFmtId="0" fontId="2" fillId="0" borderId="4" xfId="0" applyFont="1" applyBorder="1"/>
    <xf numFmtId="0" fontId="0" fillId="0" borderId="4" xfId="0" applyBorder="1" applyAlignment="1">
      <alignment wrapText="1"/>
    </xf>
    <xf numFmtId="0" fontId="0" fillId="0" borderId="4" xfId="0" applyBorder="1" applyProtection="1">
      <protection locked="0"/>
    </xf>
    <xf numFmtId="44" fontId="0" fillId="0" borderId="4" xfId="1" applyFont="1" applyBorder="1" applyProtection="1">
      <protection locked="0"/>
    </xf>
    <xf numFmtId="0" fontId="0" fillId="0" borderId="4" xfId="0" applyBorder="1" applyAlignment="1" applyProtection="1">
      <alignment vertical="top"/>
      <protection locked="0"/>
    </xf>
    <xf numFmtId="6" fontId="0" fillId="0" borderId="4" xfId="0" applyNumberFormat="1" applyBorder="1" applyProtection="1">
      <protection locked="0"/>
    </xf>
    <xf numFmtId="9" fontId="0" fillId="0" borderId="4" xfId="0" applyNumberFormat="1" applyBorder="1" applyProtection="1">
      <protection locked="0"/>
    </xf>
    <xf numFmtId="2" fontId="0" fillId="0" borderId="4" xfId="0" applyNumberFormat="1" applyBorder="1" applyProtection="1">
      <protection locked="0"/>
    </xf>
    <xf numFmtId="0" fontId="6" fillId="0" borderId="11" xfId="0" applyFont="1" applyBorder="1" applyAlignment="1">
      <alignment wrapText="1"/>
    </xf>
    <xf numFmtId="0" fontId="6" fillId="7" borderId="20" xfId="0" applyFont="1" applyFill="1" applyBorder="1"/>
    <xf numFmtId="0" fontId="4" fillId="0" borderId="4" xfId="0" applyFont="1" applyBorder="1" applyAlignment="1" applyProtection="1">
      <alignment horizontal="center"/>
      <protection locked="0"/>
    </xf>
    <xf numFmtId="0" fontId="0" fillId="6" borderId="17" xfId="0" applyFill="1" applyBorder="1"/>
    <xf numFmtId="0" fontId="0" fillId="6" borderId="19" xfId="0" applyFill="1" applyBorder="1"/>
    <xf numFmtId="0" fontId="6" fillId="2" borderId="6" xfId="0" applyFont="1" applyFill="1" applyBorder="1" applyAlignment="1">
      <alignment horizontal="left"/>
    </xf>
    <xf numFmtId="0" fontId="6" fillId="2" borderId="7" xfId="0" applyFont="1" applyFill="1" applyBorder="1" applyAlignment="1">
      <alignment horizontal="left"/>
    </xf>
    <xf numFmtId="44" fontId="0" fillId="0" borderId="25" xfId="0" applyNumberFormat="1" applyBorder="1"/>
    <xf numFmtId="44" fontId="0" fillId="0" borderId="4" xfId="1" applyFont="1" applyFill="1" applyBorder="1" applyAlignment="1" applyProtection="1">
      <alignment wrapText="1"/>
      <protection locked="0"/>
    </xf>
    <xf numFmtId="44" fontId="0" fillId="0" borderId="4" xfId="1" applyFont="1" applyFill="1" applyBorder="1" applyProtection="1">
      <protection locked="0"/>
    </xf>
    <xf numFmtId="44" fontId="3" fillId="4" borderId="4" xfId="1" applyFont="1" applyFill="1" applyBorder="1" applyAlignment="1">
      <alignment horizontal="center" vertical="center" wrapText="1"/>
    </xf>
    <xf numFmtId="8" fontId="5" fillId="4" borderId="16" xfId="0" applyNumberFormat="1" applyFont="1" applyFill="1" applyBorder="1" applyAlignment="1">
      <alignment horizontal="center" vertical="center" wrapText="1"/>
    </xf>
    <xf numFmtId="8" fontId="3" fillId="0" borderId="1" xfId="1" applyNumberFormat="1" applyFont="1" applyFill="1" applyBorder="1" applyAlignment="1">
      <alignment horizontal="center" vertical="center"/>
    </xf>
    <xf numFmtId="0" fontId="2" fillId="9" borderId="0" xfId="0" applyFont="1" applyFill="1"/>
    <xf numFmtId="0" fontId="0" fillId="10" borderId="4" xfId="0" applyFill="1" applyBorder="1"/>
    <xf numFmtId="44" fontId="0" fillId="0" borderId="4" xfId="1" applyFont="1" applyBorder="1"/>
    <xf numFmtId="44" fontId="0" fillId="0" borderId="4" xfId="1" applyFont="1" applyFill="1" applyBorder="1"/>
    <xf numFmtId="8" fontId="0" fillId="0" borderId="4" xfId="0" applyNumberFormat="1" applyBorder="1" applyProtection="1">
      <protection locked="0"/>
    </xf>
    <xf numFmtId="44" fontId="0" fillId="3" borderId="4" xfId="1" applyFont="1" applyFill="1" applyBorder="1" applyProtection="1">
      <protection locked="0"/>
    </xf>
    <xf numFmtId="0" fontId="2" fillId="6" borderId="4" xfId="0" applyFont="1" applyFill="1" applyBorder="1"/>
    <xf numFmtId="44" fontId="0" fillId="0" borderId="16" xfId="0" applyNumberFormat="1" applyBorder="1"/>
    <xf numFmtId="44" fontId="0" fillId="3" borderId="4" xfId="1" applyFont="1" applyFill="1" applyBorder="1" applyAlignment="1" applyProtection="1">
      <alignment vertical="center"/>
      <protection locked="0"/>
    </xf>
    <xf numFmtId="0" fontId="4" fillId="0" borderId="5" xfId="0" applyFont="1" applyBorder="1" applyAlignment="1">
      <alignment horizontal="center"/>
    </xf>
    <xf numFmtId="0" fontId="4" fillId="0" borderId="5" xfId="0" applyFont="1" applyBorder="1" applyAlignment="1" applyProtection="1">
      <alignment horizontal="center"/>
      <protection locked="0"/>
    </xf>
    <xf numFmtId="44" fontId="0" fillId="0" borderId="4" xfId="1" applyFont="1" applyFill="1" applyBorder="1" applyAlignment="1" applyProtection="1">
      <alignment vertical="center"/>
      <protection locked="0"/>
    </xf>
    <xf numFmtId="44" fontId="0" fillId="0" borderId="4" xfId="1" applyFont="1" applyBorder="1" applyAlignment="1" applyProtection="1">
      <alignment vertical="center"/>
      <protection locked="0"/>
    </xf>
    <xf numFmtId="44" fontId="2" fillId="0" borderId="4" xfId="1" applyFont="1" applyBorder="1" applyAlignment="1" applyProtection="1">
      <alignment vertical="center"/>
      <protection locked="0"/>
    </xf>
    <xf numFmtId="44" fontId="0" fillId="0" borderId="4" xfId="1" applyFont="1" applyBorder="1" applyAlignment="1" applyProtection="1">
      <alignment horizontal="center" vertical="center"/>
      <protection locked="0"/>
    </xf>
    <xf numFmtId="0" fontId="4" fillId="0" borderId="5" xfId="0" applyFont="1" applyBorder="1" applyProtection="1">
      <protection locked="0"/>
    </xf>
    <xf numFmtId="0" fontId="4" fillId="0" borderId="5" xfId="0" applyFont="1" applyBorder="1"/>
    <xf numFmtId="0" fontId="4" fillId="0" borderId="5" xfId="0" applyFont="1" applyBorder="1" applyAlignment="1" applyProtection="1">
      <alignment wrapText="1"/>
      <protection locked="0"/>
    </xf>
    <xf numFmtId="10" fontId="1" fillId="0" borderId="0" xfId="2" applyNumberFormat="1" applyFont="1" applyBorder="1" applyAlignment="1">
      <alignment horizontal="center"/>
    </xf>
    <xf numFmtId="0" fontId="4" fillId="0" borderId="22" xfId="0" applyFont="1" applyBorder="1" applyAlignment="1">
      <alignment horizontal="center"/>
    </xf>
    <xf numFmtId="0" fontId="0" fillId="3" borderId="4" xfId="0" applyFill="1" applyBorder="1" applyProtection="1">
      <protection locked="0"/>
    </xf>
    <xf numFmtId="6" fontId="0" fillId="3" borderId="4" xfId="0" applyNumberFormat="1" applyFill="1" applyBorder="1" applyProtection="1">
      <protection locked="0"/>
    </xf>
    <xf numFmtId="9" fontId="0" fillId="3" borderId="4" xfId="0" applyNumberFormat="1" applyFill="1" applyBorder="1" applyProtection="1">
      <protection locked="0"/>
    </xf>
    <xf numFmtId="6" fontId="0" fillId="3" borderId="4" xfId="0" applyNumberFormat="1" applyFill="1" applyBorder="1"/>
    <xf numFmtId="2" fontId="0" fillId="3" borderId="4" xfId="0" applyNumberFormat="1" applyFill="1" applyBorder="1" applyProtection="1">
      <protection locked="0"/>
    </xf>
    <xf numFmtId="8" fontId="0" fillId="3" borderId="4" xfId="0" applyNumberFormat="1" applyFill="1" applyBorder="1" applyProtection="1">
      <protection locked="0"/>
    </xf>
    <xf numFmtId="0" fontId="0" fillId="3" borderId="4" xfId="0" applyFill="1" applyBorder="1" applyAlignment="1">
      <alignment horizontal="center" vertical="top"/>
    </xf>
    <xf numFmtId="0" fontId="0" fillId="0" borderId="0" xfId="0" applyAlignment="1">
      <alignment vertical="top" wrapText="1"/>
    </xf>
    <xf numFmtId="0" fontId="0" fillId="3" borderId="4" xfId="0" applyFill="1" applyBorder="1" applyAlignment="1">
      <alignment horizontal="center" vertical="top" wrapText="1"/>
    </xf>
    <xf numFmtId="44" fontId="0" fillId="3" borderId="4" xfId="1" applyFont="1" applyFill="1" applyBorder="1" applyAlignment="1" applyProtection="1">
      <alignment horizontal="left" vertical="center"/>
      <protection locked="0"/>
    </xf>
    <xf numFmtId="44" fontId="0" fillId="3" borderId="4" xfId="1" applyFont="1" applyFill="1" applyBorder="1" applyAlignment="1" applyProtection="1">
      <alignment horizontal="center" vertical="center"/>
      <protection locked="0"/>
    </xf>
    <xf numFmtId="44" fontId="0" fillId="0" borderId="4" xfId="1" applyFont="1" applyBorder="1" applyAlignment="1" applyProtection="1">
      <alignment horizontal="left" vertical="center"/>
      <protection locked="0"/>
    </xf>
    <xf numFmtId="44" fontId="26" fillId="0" borderId="4" xfId="1" applyFont="1" applyBorder="1" applyAlignment="1" applyProtection="1">
      <alignment horizontal="center" vertical="center" wrapText="1"/>
      <protection locked="0"/>
    </xf>
    <xf numFmtId="0" fontId="0" fillId="0" borderId="4" xfId="0" applyBorder="1" applyAlignment="1">
      <alignment horizontal="left" wrapText="1"/>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vertical="top" wrapText="1"/>
      <protection locked="0"/>
    </xf>
    <xf numFmtId="44" fontId="0" fillId="3" borderId="4" xfId="0" applyNumberFormat="1" applyFill="1" applyBorder="1" applyAlignment="1" applyProtection="1">
      <alignment vertical="center"/>
      <protection locked="0"/>
    </xf>
    <xf numFmtId="44" fontId="26" fillId="3" borderId="4" xfId="1" applyFont="1" applyFill="1" applyBorder="1" applyAlignment="1" applyProtection="1">
      <alignment horizontal="center" vertical="center"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vertical="top" wrapText="1"/>
      <protection locked="0"/>
    </xf>
    <xf numFmtId="44" fontId="0" fillId="0" borderId="4" xfId="0" applyNumberFormat="1" applyBorder="1" applyAlignment="1" applyProtection="1">
      <alignment vertical="center"/>
      <protection locked="0"/>
    </xf>
    <xf numFmtId="0" fontId="0" fillId="3" borderId="4" xfId="0" applyFill="1" applyBorder="1" applyAlignment="1">
      <alignment horizontal="left" vertical="top" wrapText="1"/>
    </xf>
    <xf numFmtId="0" fontId="0" fillId="3" borderId="7" xfId="0" applyFill="1" applyBorder="1" applyAlignment="1">
      <alignment horizontal="left" vertical="top" wrapText="1"/>
    </xf>
    <xf numFmtId="0" fontId="0" fillId="0" borderId="4" xfId="0" applyBorder="1" applyAlignment="1">
      <alignment horizontal="center" wrapText="1"/>
    </xf>
    <xf numFmtId="0" fontId="0" fillId="0" borderId="7" xfId="0" applyBorder="1" applyAlignment="1">
      <alignment horizontal="center" wrapText="1"/>
    </xf>
    <xf numFmtId="44" fontId="0" fillId="0" borderId="4" xfId="1" applyFont="1" applyFill="1" applyBorder="1" applyAlignment="1" applyProtection="1">
      <alignment horizontal="center" vertical="center"/>
      <protection locked="0"/>
    </xf>
    <xf numFmtId="0" fontId="0" fillId="0" borderId="4" xfId="0" applyBorder="1" applyAlignment="1" applyProtection="1">
      <alignment wrapText="1"/>
      <protection locked="0"/>
    </xf>
    <xf numFmtId="0" fontId="0" fillId="0" borderId="7" xfId="0" applyBorder="1" applyAlignment="1" applyProtection="1">
      <alignment wrapText="1"/>
      <protection locked="0"/>
    </xf>
    <xf numFmtId="0" fontId="0" fillId="3" borderId="4" xfId="0"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wrapText="1"/>
      <protection locked="0"/>
    </xf>
    <xf numFmtId="0" fontId="0" fillId="0" borderId="4" xfId="0" applyBorder="1" applyAlignment="1" applyProtection="1">
      <alignment horizontal="center"/>
      <protection locked="0"/>
    </xf>
    <xf numFmtId="0" fontId="0" fillId="0" borderId="5" xfId="0" applyBorder="1" applyAlignment="1" applyProtection="1">
      <alignment horizontal="left"/>
      <protection locked="0"/>
    </xf>
    <xf numFmtId="0" fontId="0" fillId="0" borderId="4" xfId="0" applyBorder="1" applyAlignment="1" applyProtection="1">
      <alignment horizontal="left" wrapText="1"/>
      <protection locked="0"/>
    </xf>
    <xf numFmtId="0" fontId="0" fillId="0" borderId="5" xfId="0" applyBorder="1" applyProtection="1">
      <protection locked="0"/>
    </xf>
    <xf numFmtId="0" fontId="0" fillId="0" borderId="22" xfId="0" applyBorder="1"/>
    <xf numFmtId="44" fontId="0" fillId="0" borderId="0" xfId="0" applyNumberFormat="1"/>
    <xf numFmtId="8" fontId="0" fillId="0" borderId="0" xfId="0" applyNumberFormat="1"/>
    <xf numFmtId="10" fontId="1" fillId="3" borderId="7" xfId="2" applyNumberFormat="1" applyFont="1" applyFill="1" applyBorder="1" applyAlignment="1" applyProtection="1">
      <alignment horizontal="center"/>
      <protection locked="0"/>
    </xf>
    <xf numFmtId="6" fontId="0" fillId="3" borderId="4" xfId="0" applyNumberFormat="1" applyFill="1" applyBorder="1" applyAlignment="1">
      <alignment horizontal="right"/>
    </xf>
    <xf numFmtId="6" fontId="0" fillId="3" borderId="5" xfId="0" applyNumberFormat="1" applyFill="1" applyBorder="1" applyAlignment="1">
      <alignment horizontal="right"/>
    </xf>
    <xf numFmtId="44" fontId="2" fillId="3" borderId="4" xfId="1" applyFont="1" applyFill="1" applyBorder="1" applyProtection="1">
      <protection locked="0"/>
    </xf>
    <xf numFmtId="44" fontId="2" fillId="3" borderId="4" xfId="0" applyNumberFormat="1" applyFont="1" applyFill="1" applyBorder="1" applyAlignment="1" applyProtection="1">
      <alignment vertical="center"/>
      <protection locked="0"/>
    </xf>
    <xf numFmtId="44" fontId="2" fillId="3" borderId="4" xfId="1" applyFont="1" applyFill="1" applyBorder="1" applyAlignment="1" applyProtection="1">
      <alignment vertical="center"/>
      <protection locked="0"/>
    </xf>
    <xf numFmtId="8" fontId="26" fillId="3" borderId="4" xfId="0" applyNumberFormat="1" applyFont="1" applyFill="1" applyBorder="1" applyAlignment="1">
      <alignment horizontal="center" vertical="center" wrapText="1"/>
    </xf>
    <xf numFmtId="44" fontId="2" fillId="3" borderId="4" xfId="1" applyFont="1" applyFill="1" applyBorder="1" applyAlignment="1" applyProtection="1">
      <alignment horizontal="left"/>
      <protection locked="0"/>
    </xf>
    <xf numFmtId="44" fontId="26" fillId="3" borderId="22" xfId="1" applyFont="1" applyFill="1" applyBorder="1" applyAlignment="1" applyProtection="1">
      <alignment horizontal="center" vertical="center" wrapText="1"/>
      <protection locked="0"/>
    </xf>
    <xf numFmtId="10" fontId="26" fillId="3" borderId="4" xfId="0" applyNumberFormat="1" applyFont="1" applyFill="1" applyBorder="1" applyAlignment="1" applyProtection="1">
      <alignment horizontal="center" vertical="center" wrapText="1"/>
      <protection locked="0"/>
    </xf>
    <xf numFmtId="8" fontId="2" fillId="3" borderId="4" xfId="0" applyNumberFormat="1" applyFont="1" applyFill="1" applyBorder="1" applyProtection="1">
      <protection locked="0"/>
    </xf>
    <xf numFmtId="44" fontId="2" fillId="3" borderId="4" xfId="0" applyNumberFormat="1" applyFont="1" applyFill="1" applyBorder="1" applyProtection="1">
      <protection locked="0"/>
    </xf>
    <xf numFmtId="0" fontId="0" fillId="0" borderId="0" xfId="0" applyAlignment="1">
      <alignment horizontal="center"/>
    </xf>
    <xf numFmtId="0" fontId="0" fillId="0" borderId="9" xfId="0" applyBorder="1" applyAlignment="1">
      <alignment horizontal="center"/>
    </xf>
    <xf numFmtId="0" fontId="2" fillId="0" borderId="6" xfId="0" applyFont="1" applyBorder="1" applyAlignment="1">
      <alignment horizontal="center"/>
    </xf>
    <xf numFmtId="0" fontId="6" fillId="2" borderId="5" xfId="0" applyFont="1" applyFill="1" applyBorder="1" applyAlignment="1" applyProtection="1">
      <alignment horizontal="left"/>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0" fillId="3" borderId="5" xfId="0" applyFill="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2" fillId="0" borderId="0" xfId="0" applyFont="1"/>
    <xf numFmtId="0" fontId="0" fillId="3" borderId="0" xfId="0" applyFill="1"/>
    <xf numFmtId="6" fontId="0" fillId="3" borderId="0" xfId="0" applyNumberFormat="1" applyFill="1"/>
    <xf numFmtId="0" fontId="2" fillId="0" borderId="0" xfId="0" applyFont="1" applyAlignment="1">
      <alignment wrapText="1"/>
    </xf>
    <xf numFmtId="0" fontId="0" fillId="3" borderId="0" xfId="0" applyFill="1" applyAlignment="1">
      <alignment wrapText="1"/>
    </xf>
    <xf numFmtId="0" fontId="0" fillId="0" borderId="0" xfId="0" applyAlignment="1">
      <alignment wrapText="1"/>
    </xf>
    <xf numFmtId="0" fontId="2" fillId="4" borderId="4" xfId="0" applyFont="1" applyFill="1" applyBorder="1" applyAlignment="1">
      <alignment horizontal="center"/>
    </xf>
    <xf numFmtId="6" fontId="0" fillId="0" borderId="4" xfId="0" applyNumberFormat="1" applyBorder="1" applyAlignment="1" applyProtection="1">
      <alignment horizontal="center" vertical="top"/>
      <protection locked="0"/>
    </xf>
    <xf numFmtId="0" fontId="0" fillId="0" borderId="4" xfId="0" applyBorder="1" applyAlignment="1" applyProtection="1">
      <alignment horizontal="center" vertical="top"/>
      <protection locked="0"/>
    </xf>
    <xf numFmtId="0" fontId="2" fillId="0" borderId="31" xfId="0" applyFont="1"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0" fillId="0" borderId="6" xfId="0" applyBorder="1" applyAlignment="1">
      <alignment horizontal="center"/>
    </xf>
    <xf numFmtId="0" fontId="0" fillId="0" borderId="4" xfId="0" applyBorder="1" applyAlignment="1">
      <alignment horizontal="left" vertical="top" wrapText="1"/>
    </xf>
    <xf numFmtId="0" fontId="4" fillId="0" borderId="4" xfId="0" applyFont="1" applyBorder="1" applyAlignment="1">
      <alignment horizontal="left" vertical="top" wrapText="1"/>
    </xf>
    <xf numFmtId="0" fontId="15" fillId="0" borderId="4" xfId="0" applyFont="1" applyBorder="1" applyAlignment="1">
      <alignment horizontal="left" vertical="top" wrapText="1"/>
    </xf>
    <xf numFmtId="0" fontId="16" fillId="0" borderId="4" xfId="0" applyFont="1" applyBorder="1" applyAlignment="1">
      <alignment horizontal="left" vertical="top" wrapText="1"/>
    </xf>
    <xf numFmtId="0" fontId="0" fillId="3" borderId="5" xfId="0"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6" fontId="0" fillId="0" borderId="5" xfId="0" applyNumberFormat="1" applyBorder="1" applyAlignment="1" applyProtection="1">
      <alignment horizontal="center" vertical="top"/>
      <protection locked="0"/>
    </xf>
    <xf numFmtId="6" fontId="0" fillId="0" borderId="6" xfId="0" applyNumberFormat="1" applyBorder="1" applyAlignment="1" applyProtection="1">
      <alignment horizontal="center" vertical="top"/>
      <protection locked="0"/>
    </xf>
    <xf numFmtId="6" fontId="0" fillId="0" borderId="7" xfId="0" applyNumberFormat="1" applyBorder="1" applyAlignment="1" applyProtection="1">
      <alignment horizontal="center" vertical="top"/>
      <protection locked="0"/>
    </xf>
    <xf numFmtId="0" fontId="2" fillId="2" borderId="4" xfId="0" applyFont="1" applyFill="1" applyBorder="1" applyAlignment="1">
      <alignment horizontal="center"/>
    </xf>
    <xf numFmtId="0" fontId="19" fillId="3" borderId="4" xfId="0" applyFont="1" applyFill="1" applyBorder="1" applyAlignment="1">
      <alignment horizontal="left" vertical="top" wrapText="1"/>
    </xf>
    <xf numFmtId="0" fontId="8" fillId="0" borderId="12" xfId="0" applyFont="1" applyBorder="1" applyAlignment="1">
      <alignment horizontal="center"/>
    </xf>
    <xf numFmtId="0" fontId="0" fillId="0" borderId="0" xfId="0" applyAlignment="1">
      <alignment horizontal="center"/>
    </xf>
    <xf numFmtId="0" fontId="2" fillId="0" borderId="29" xfId="0" applyFont="1" applyBorder="1" applyAlignment="1">
      <alignment horizontal="center" wrapText="1"/>
    </xf>
    <xf numFmtId="0" fontId="2" fillId="0" borderId="32" xfId="0" applyFont="1" applyBorder="1" applyAlignment="1">
      <alignment horizontal="center" wrapText="1"/>
    </xf>
    <xf numFmtId="0" fontId="2" fillId="0" borderId="30" xfId="0" applyFont="1" applyBorder="1" applyAlignment="1">
      <alignment horizontal="center" wrapText="1"/>
    </xf>
    <xf numFmtId="0" fontId="2" fillId="2" borderId="29" xfId="0" applyFont="1" applyFill="1"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4" fillId="0" borderId="33" xfId="0" applyFont="1" applyBorder="1" applyAlignment="1">
      <alignment horizontal="center"/>
    </xf>
    <xf numFmtId="0" fontId="0" fillId="0" borderId="8" xfId="0" applyBorder="1" applyAlignment="1">
      <alignment horizontal="center"/>
    </xf>
    <xf numFmtId="0" fontId="0" fillId="0" borderId="23" xfId="0" applyBorder="1" applyAlignment="1">
      <alignment horizontal="center"/>
    </xf>
    <xf numFmtId="0" fontId="0" fillId="0" borderId="21" xfId="0" applyBorder="1" applyAlignment="1">
      <alignment horizontal="left" wrapText="1"/>
    </xf>
    <xf numFmtId="0" fontId="0" fillId="0" borderId="22" xfId="0" applyBorder="1" applyAlignment="1">
      <alignment horizontal="left" wrapText="1"/>
    </xf>
    <xf numFmtId="0" fontId="2" fillId="4" borderId="4" xfId="0" applyFont="1" applyFill="1" applyBorder="1" applyAlignment="1" applyProtection="1">
      <alignment horizontal="center"/>
      <protection locked="0"/>
    </xf>
    <xf numFmtId="0" fontId="2" fillId="4" borderId="22" xfId="0" applyFont="1" applyFill="1" applyBorder="1" applyAlignment="1">
      <alignment horizontal="center"/>
    </xf>
    <xf numFmtId="0" fontId="15" fillId="0" borderId="9" xfId="0" applyFont="1" applyBorder="1" applyAlignment="1">
      <alignment horizontal="center" wrapText="1"/>
    </xf>
    <xf numFmtId="0" fontId="15" fillId="0" borderId="24" xfId="0" applyFont="1" applyBorder="1" applyAlignment="1">
      <alignment horizontal="center" wrapText="1"/>
    </xf>
    <xf numFmtId="0" fontId="15" fillId="0" borderId="0" xfId="0" applyFont="1" applyAlignment="1">
      <alignment horizontal="center" wrapText="1"/>
    </xf>
    <xf numFmtId="0" fontId="15" fillId="0" borderId="28" xfId="0" applyFont="1" applyBorder="1" applyAlignment="1">
      <alignment horizontal="center" wrapText="1"/>
    </xf>
    <xf numFmtId="0" fontId="15" fillId="6" borderId="0" xfId="0" applyFont="1" applyFill="1" applyAlignment="1" applyProtection="1">
      <alignment horizontal="center" wrapText="1"/>
      <protection locked="0"/>
    </xf>
    <xf numFmtId="0" fontId="15" fillId="6" borderId="28" xfId="0" applyFont="1" applyFill="1" applyBorder="1" applyAlignment="1" applyProtection="1">
      <alignment horizontal="center" wrapText="1"/>
      <protection locked="0"/>
    </xf>
    <xf numFmtId="0" fontId="0" fillId="0" borderId="31"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28" xfId="0" applyBorder="1" applyAlignment="1">
      <alignment horizontal="center"/>
    </xf>
    <xf numFmtId="0" fontId="0" fillId="0" borderId="33" xfId="0"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21"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3" borderId="5"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4" fillId="0" borderId="5" xfId="0" applyFont="1" applyBorder="1" applyAlignment="1" applyProtection="1">
      <alignment horizontal="center" wrapText="1"/>
      <protection locked="0"/>
    </xf>
    <xf numFmtId="0" fontId="4" fillId="0" borderId="7" xfId="0" applyFont="1" applyBorder="1" applyAlignment="1" applyProtection="1">
      <alignment horizontal="center"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0" fillId="0" borderId="5" xfId="0" applyBorder="1" applyAlignment="1" applyProtection="1">
      <alignment horizontal="center" vertical="top" wrapText="1"/>
      <protection locked="0"/>
    </xf>
    <xf numFmtId="0" fontId="17" fillId="2" borderId="4" xfId="0" applyFont="1" applyFill="1" applyBorder="1" applyAlignment="1">
      <alignment horizontal="left" wrapText="1"/>
    </xf>
    <xf numFmtId="0" fontId="2" fillId="2" borderId="4" xfId="0" applyFont="1" applyFill="1" applyBorder="1" applyAlignment="1">
      <alignment horizontal="left" wrapText="1"/>
    </xf>
    <xf numFmtId="0" fontId="6" fillId="2" borderId="5" xfId="0" applyFont="1" applyFill="1" applyBorder="1" applyAlignment="1" applyProtection="1">
      <alignment horizontal="left" wrapText="1"/>
      <protection locked="0"/>
    </xf>
    <xf numFmtId="0" fontId="22" fillId="2" borderId="5" xfId="0" applyFont="1" applyFill="1" applyBorder="1" applyAlignment="1" applyProtection="1">
      <alignment horizontal="left"/>
      <protection locked="0"/>
    </xf>
    <xf numFmtId="0" fontId="0" fillId="0" borderId="24" xfId="0" applyBorder="1" applyAlignment="1">
      <alignment horizontal="left" wrapText="1"/>
    </xf>
    <xf numFmtId="0" fontId="0" fillId="0" borderId="23" xfId="0" applyBorder="1" applyAlignment="1">
      <alignment horizontal="left" wrapText="1"/>
    </xf>
    <xf numFmtId="0" fontId="2" fillId="6" borderId="17" xfId="0" applyFont="1" applyFill="1" applyBorder="1" applyAlignment="1">
      <alignment horizontal="center" wrapText="1"/>
    </xf>
    <xf numFmtId="0" fontId="2" fillId="6" borderId="18" xfId="0" applyFont="1" applyFill="1" applyBorder="1" applyAlignment="1">
      <alignment horizontal="center" wrapText="1"/>
    </xf>
    <xf numFmtId="0" fontId="2" fillId="6" borderId="26" xfId="0" applyFont="1" applyFill="1" applyBorder="1" applyAlignment="1">
      <alignment horizontal="center" wrapText="1"/>
    </xf>
    <xf numFmtId="0" fontId="2" fillId="6" borderId="27" xfId="0" applyFont="1" applyFill="1" applyBorder="1" applyAlignment="1">
      <alignment horizontal="center" wrapText="1"/>
    </xf>
    <xf numFmtId="0" fontId="2" fillId="0" borderId="11" xfId="0" applyFont="1" applyBorder="1" applyAlignment="1">
      <alignment horizontal="center"/>
    </xf>
    <xf numFmtId="0" fontId="2" fillId="0" borderId="20" xfId="0" applyFont="1" applyBorder="1" applyAlignment="1">
      <alignment horizontal="center"/>
    </xf>
    <xf numFmtId="0" fontId="2" fillId="8" borderId="11" xfId="0" applyFont="1" applyFill="1" applyBorder="1" applyAlignment="1">
      <alignment horizontal="center"/>
    </xf>
    <xf numFmtId="0" fontId="2" fillId="8" borderId="15" xfId="0" applyFont="1" applyFill="1" applyBorder="1" applyAlignment="1">
      <alignment horizontal="center"/>
    </xf>
    <xf numFmtId="0" fontId="2" fillId="8" borderId="20" xfId="0" applyFont="1" applyFill="1" applyBorder="1" applyAlignment="1">
      <alignment horizontal="center"/>
    </xf>
    <xf numFmtId="0" fontId="0" fillId="12" borderId="17" xfId="0" applyFill="1" applyBorder="1" applyAlignment="1">
      <alignment horizontal="left" wrapText="1"/>
    </xf>
    <xf numFmtId="0" fontId="0" fillId="12" borderId="25" xfId="0" applyFill="1" applyBorder="1" applyAlignment="1">
      <alignment horizontal="left" wrapText="1"/>
    </xf>
    <xf numFmtId="0" fontId="0" fillId="12" borderId="18" xfId="0" applyFill="1" applyBorder="1" applyAlignment="1">
      <alignment horizontal="left" wrapText="1"/>
    </xf>
    <xf numFmtId="0" fontId="0" fillId="12" borderId="19" xfId="0" applyFill="1" applyBorder="1" applyAlignment="1">
      <alignment horizontal="left" wrapText="1"/>
    </xf>
    <xf numFmtId="0" fontId="0" fillId="12" borderId="16" xfId="0" applyFill="1" applyBorder="1" applyAlignment="1">
      <alignment horizontal="left" wrapText="1"/>
    </xf>
    <xf numFmtId="0" fontId="0" fillId="12" borderId="3" xfId="0" applyFill="1" applyBorder="1" applyAlignment="1">
      <alignment horizontal="left" wrapText="1"/>
    </xf>
    <xf numFmtId="0" fontId="0" fillId="0" borderId="19" xfId="0" applyBorder="1" applyAlignment="1">
      <alignment horizontal="center"/>
    </xf>
    <xf numFmtId="0" fontId="0" fillId="0" borderId="3" xfId="0" applyBorder="1" applyAlignment="1">
      <alignment horizont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0" fillId="11" borderId="5" xfId="0" applyFill="1" applyBorder="1" applyAlignment="1">
      <alignment horizontal="center"/>
    </xf>
    <xf numFmtId="0" fontId="0" fillId="11" borderId="6" xfId="0" applyFill="1" applyBorder="1" applyAlignment="1">
      <alignment horizontal="center"/>
    </xf>
    <xf numFmtId="0" fontId="0" fillId="11" borderId="7" xfId="0" applyFill="1" applyBorder="1" applyAlignment="1">
      <alignment horizontal="center"/>
    </xf>
    <xf numFmtId="44" fontId="3" fillId="12" borderId="0" xfId="1" applyFont="1" applyFill="1" applyBorder="1" applyAlignment="1">
      <alignment horizontal="center" vertical="center" wrapText="1"/>
    </xf>
    <xf numFmtId="44" fontId="3" fillId="12" borderId="8" xfId="1" applyFont="1" applyFill="1" applyBorder="1" applyAlignment="1">
      <alignment horizontal="center" vertical="center" wrapText="1"/>
    </xf>
    <xf numFmtId="0" fontId="2" fillId="4" borderId="10" xfId="0" applyFont="1" applyFill="1" applyBorder="1" applyAlignment="1">
      <alignment horizontal="center"/>
    </xf>
    <xf numFmtId="0" fontId="2" fillId="4" borderId="0" xfId="0" applyFont="1" applyFill="1" applyAlignment="1">
      <alignment horizont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cellXfs>
  <cellStyles count="3">
    <cellStyle name="Currency" xfId="1" builtinId="4"/>
    <cellStyle name="Normal" xfId="0" builtinId="0"/>
    <cellStyle name="Percent" xfId="2" builtinId="5"/>
  </cellStyles>
  <dxfs count="12">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47626</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300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Items highlighted in yellow are there as examples only.</a:t>
          </a:r>
        </a:p>
        <a:p>
          <a:endParaRPr lang="en-US" sz="1100">
            <a:solidFill>
              <a:schemeClr val="dk1"/>
            </a:solidFill>
            <a:effectLst/>
            <a:latin typeface="+mn-lt"/>
            <a:ea typeface="+mn-ea"/>
            <a:cs typeface="+mn-cs"/>
          </a:endParaRPr>
        </a:p>
      </xdr:txBody>
    </xdr:sp>
    <xdr:clientData/>
  </xdr:twoCellAnchor>
  <xdr:twoCellAnchor>
    <xdr:from>
      <xdr:col>9</xdr:col>
      <xdr:colOff>174625</xdr:colOff>
      <xdr:row>1</xdr:row>
      <xdr:rowOff>3174</xdr:rowOff>
    </xdr:from>
    <xdr:to>
      <xdr:col>17</xdr:col>
      <xdr:colOff>411365</xdr:colOff>
      <xdr:row>9</xdr:row>
      <xdr:rowOff>133349</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5661025" y="193674"/>
          <a:ext cx="5113540" cy="165417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Please fill out the Staffing Plan, Budget Narrative, Subawards (if applicable), and Timeline. The Budget Overview tab will autopopulate based on the inputs from the other tabs.</a:t>
          </a:r>
          <a:endParaRPr lang="en-US" sz="1100" i="0">
            <a:solidFill>
              <a:schemeClr val="dk1"/>
            </a:solidFill>
            <a:effectLst/>
            <a:latin typeface="+mn-lt"/>
            <a:ea typeface="+mn-ea"/>
            <a:cs typeface="+mn-cs"/>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not be considered guidance or advice on the expected budget values from EDA.</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863830</xdr:colOff>
      <xdr:row>24</xdr:row>
      <xdr:rowOff>76199</xdr:rowOff>
    </xdr:from>
    <xdr:to>
      <xdr:col>14</xdr:col>
      <xdr:colOff>590551</xdr:colOff>
      <xdr:row>25</xdr:row>
      <xdr:rowOff>666749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883755" y="7048499"/>
          <a:ext cx="6689496" cy="134302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219075</xdr:colOff>
      <xdr:row>0</xdr:row>
      <xdr:rowOff>85724</xdr:rowOff>
    </xdr:from>
    <xdr:to>
      <xdr:col>12</xdr:col>
      <xdr:colOff>857250</xdr:colOff>
      <xdr:row>6</xdr:row>
      <xdr:rowOff>66674</xdr:rowOff>
    </xdr:to>
    <xdr:sp macro="" textlink="">
      <xdr:nvSpPr>
        <xdr:cNvPr id="3"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6858000" y="85724"/>
          <a:ext cx="5600700" cy="1209675"/>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role/responsibilities on this project. Staffing for subawardees or contractors should NOT be included here and should be included in the contractual line item on the following tabs. </a:t>
          </a:r>
          <a:br>
            <a:rPr lang="en-US" sz="1100" baseline="0">
              <a:solidFill>
                <a:sysClr val="windowText" lastClr="000000"/>
              </a:solidFill>
            </a:rPr>
          </a:br>
          <a:r>
            <a:rPr lang="en-US" sz="1100" baseline="0">
              <a:solidFill>
                <a:sysClr val="windowText" lastClr="000000"/>
              </a:solidFill>
              <a:effectLst/>
              <a:latin typeface="+mn-lt"/>
              <a:ea typeface="+mn-ea"/>
              <a:cs typeface="+mn-cs"/>
            </a:rPr>
            <a:t>*Please note, any values in the template are </a:t>
          </a:r>
          <a:r>
            <a:rPr lang="en-US" sz="1100" b="1" baseline="0">
              <a:solidFill>
                <a:sysClr val="windowText" lastClr="000000"/>
              </a:solidFill>
              <a:effectLst/>
              <a:latin typeface="+mn-lt"/>
              <a:ea typeface="+mn-ea"/>
              <a:cs typeface="+mn-cs"/>
            </a:rPr>
            <a:t>examples</a:t>
          </a:r>
          <a:r>
            <a:rPr lang="en-US" sz="1100" baseline="0">
              <a:solidFill>
                <a:sysClr val="windowText" lastClr="000000"/>
              </a:solidFill>
              <a:effectLst/>
              <a:latin typeface="+mn-lt"/>
              <a:ea typeface="+mn-ea"/>
              <a:cs typeface="+mn-cs"/>
            </a:rPr>
            <a:t> to show how to use the template and should not be considered guidance or advice on the expected budget values from EDA.</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349250</xdr:colOff>
      <xdr:row>0</xdr:row>
      <xdr:rowOff>101600</xdr:rowOff>
    </xdr:from>
    <xdr:to>
      <xdr:col>5</xdr:col>
      <xdr:colOff>624415</xdr:colOff>
      <xdr:row>3</xdr:row>
      <xdr:rowOff>137584</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592667" y="101600"/>
          <a:ext cx="9768415" cy="96731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It is recommended that each itemized cost has a thorough description and describe the purpose in relation to the scope of work. This sheet will autopopulate the overall totals on the Budget Overview tab.</a:t>
          </a:r>
        </a:p>
        <a:p>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not be considered guidance or advice on the expected budget values from EDA.</a:t>
          </a:r>
          <a:endParaRPr lang="en-US">
            <a:effectLst/>
          </a:endParaRP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298449</xdr:colOff>
      <xdr:row>0</xdr:row>
      <xdr:rowOff>57150</xdr:rowOff>
    </xdr:from>
    <xdr:to>
      <xdr:col>13</xdr:col>
      <xdr:colOff>529167</xdr:colOff>
      <xdr:row>4</xdr:row>
      <xdr:rowOff>95250</xdr:rowOff>
    </xdr:to>
    <xdr:sp macro="" textlink="">
      <xdr:nvSpPr>
        <xdr:cNvPr id="2" name="Rectangle 1">
          <a:extLst>
            <a:ext uri="{FF2B5EF4-FFF2-40B4-BE49-F238E27FC236}">
              <a16:creationId xmlns:a16="http://schemas.microsoft.com/office/drawing/2014/main" id="{9FF1C3C1-27D2-4520-B26E-CC1D036C2AFE}"/>
            </a:ext>
          </a:extLst>
        </xdr:cNvPr>
        <xdr:cNvSpPr/>
      </xdr:nvSpPr>
      <xdr:spPr>
        <a:xfrm>
          <a:off x="298449" y="57150"/>
          <a:ext cx="12708468" cy="800100"/>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please fill out a detailed budget for each of those subawards</a:t>
          </a:r>
          <a:r>
            <a:rPr lang="en-US" sz="1100" b="1" baseline="0">
              <a:solidFill>
                <a:sysClr val="windowText" lastClr="000000"/>
              </a:solidFill>
            </a:rPr>
            <a:t>. This tab will NOT autopopulate other tabs</a:t>
          </a:r>
          <a:r>
            <a:rPr lang="en-US" sz="1100" baseline="0">
              <a:solidFill>
                <a:sysClr val="windowText" lastClr="000000"/>
              </a:solidFill>
            </a:rPr>
            <a:t>. Please ensure totals and breakdown for subawards are listed under the Budget Narrative Tab under "contractual" and denote it is a subaward vs. a contractor. All subawards should meet eligibility criteria for this NOFO. For definitions, see 2 CFR 200.1.</a:t>
          </a:r>
        </a:p>
        <a:p>
          <a:pPr algn="l"/>
          <a:endParaRPr lang="en-US" sz="11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*Please note, any values in the template are </a:t>
          </a:r>
          <a:r>
            <a:rPr lang="en-US" sz="1100" b="1" baseline="0">
              <a:solidFill>
                <a:sysClr val="windowText" lastClr="000000"/>
              </a:solidFill>
              <a:effectLst/>
              <a:latin typeface="+mn-lt"/>
              <a:ea typeface="+mn-ea"/>
              <a:cs typeface="+mn-cs"/>
            </a:rPr>
            <a:t>examples</a:t>
          </a:r>
          <a:r>
            <a:rPr lang="en-US" sz="1100" baseline="0">
              <a:solidFill>
                <a:sysClr val="windowText" lastClr="000000"/>
              </a:solidFill>
              <a:effectLst/>
              <a:latin typeface="+mn-lt"/>
              <a:ea typeface="+mn-ea"/>
              <a:cs typeface="+mn-cs"/>
            </a:rPr>
            <a:t> to show how to use the template and should not be considered guidance or advice on the expected budget values from EDA.</a:t>
          </a:r>
          <a:endParaRPr lang="en-US">
            <a:solidFill>
              <a:sysClr val="windowText" lastClr="000000"/>
            </a:solidFill>
            <a:effectLst/>
          </a:endParaRPr>
        </a:p>
        <a:p>
          <a:pPr algn="l"/>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434627</xdr:colOff>
      <xdr:row>1</xdr:row>
      <xdr:rowOff>36340</xdr:rowOff>
    </xdr:from>
    <xdr:to>
      <xdr:col>9</xdr:col>
      <xdr:colOff>504825</xdr:colOff>
      <xdr:row>3</xdr:row>
      <xdr:rowOff>209549</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796577" y="226840"/>
          <a:ext cx="7499698" cy="763759"/>
        </a:xfrm>
        <a:prstGeom prst="rect">
          <a:avLst/>
        </a:prstGeom>
        <a:solidFill>
          <a:schemeClr val="accent1"/>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*Please note, any values in the template are </a:t>
          </a:r>
          <a:r>
            <a:rPr lang="en-US" sz="1100" b="1" baseline="0">
              <a:effectLst/>
              <a:latin typeface="+mn-lt"/>
              <a:ea typeface="+mn-ea"/>
              <a:cs typeface="+mn-cs"/>
            </a:rPr>
            <a:t>examples</a:t>
          </a:r>
          <a:r>
            <a:rPr lang="en-US" sz="1100" baseline="0">
              <a:effectLst/>
              <a:latin typeface="+mn-lt"/>
              <a:ea typeface="+mn-ea"/>
              <a:cs typeface="+mn-cs"/>
            </a:rPr>
            <a:t> to show how to use the template and should not be considered guidance or advice on the expected budget values from EDA.</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1200150</xdr:colOff>
      <xdr:row>4</xdr:row>
      <xdr:rowOff>57150</xdr:rowOff>
    </xdr:to>
    <xdr:sp macro="" textlink="">
      <xdr:nvSpPr>
        <xdr:cNvPr id="2" name="TextBox 3">
          <a:extLst>
            <a:ext uri="{FF2B5EF4-FFF2-40B4-BE49-F238E27FC236}">
              <a16:creationId xmlns:a16="http://schemas.microsoft.com/office/drawing/2014/main" id="{EDAA4D3B-DF69-4245-BC9C-C4CE85AB9D56}"/>
            </a:ext>
          </a:extLst>
        </xdr:cNvPr>
        <xdr:cNvSpPr txBox="1"/>
      </xdr:nvSpPr>
      <xdr:spPr>
        <a:xfrm>
          <a:off x="371475" y="190500"/>
          <a:ext cx="6076950" cy="628650"/>
        </a:xfrm>
        <a:prstGeom prst="rect">
          <a:avLst/>
        </a:prstGeom>
        <a:solidFill>
          <a:schemeClr val="accent1"/>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NOT linked to the rest of the workbook. This sheet is designed to supplement the other budget tabs with more detail.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osty, Amanda (Federal)" id="{52CC4B53-752A-4247-92FA-BF1A8A180F71}" userId="S::akosty@doc.gov::38d4f52d-b73f-4254-a30a-9c3c567fb7b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3-11-30T21:42:41.47" personId="{52CC4B53-752A-4247-92FA-BF1A8A180F71}" id="{93C39789-0AEC-4F66-AC0B-951B980861C1}">
    <text>For the Regional Technology Hubs Phase 2 - Maximum grant rate allowed is 90% (with few exceptions, see NOFO page 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M13" sqref="M13"/>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R28"/>
  <sheetViews>
    <sheetView topLeftCell="A27" zoomScaleNormal="100" workbookViewId="0">
      <selection activeCell="B13" sqref="B13"/>
    </sheetView>
  </sheetViews>
  <sheetFormatPr defaultRowHeight="15" x14ac:dyDescent="0.25"/>
  <cols>
    <col min="1" max="1" width="5.28515625" customWidth="1"/>
    <col min="2" max="2" width="24.7109375" customWidth="1"/>
    <col min="3" max="3" width="13.85546875" customWidth="1"/>
    <col min="4" max="4" width="14.28515625" customWidth="1"/>
    <col min="5" max="5" width="13.85546875" customWidth="1"/>
    <col min="6" max="6" width="12.85546875" customWidth="1"/>
    <col min="7" max="7" width="14.7109375" customWidth="1"/>
    <col min="8" max="8" width="13" bestFit="1" customWidth="1"/>
    <col min="9" max="9" width="15" bestFit="1" customWidth="1"/>
    <col min="10" max="10" width="15.28515625" customWidth="1"/>
    <col min="11" max="11" width="15" bestFit="1" customWidth="1"/>
    <col min="12" max="12" width="16.140625" customWidth="1"/>
    <col min="13" max="13" width="15" bestFit="1" customWidth="1"/>
    <col min="14" max="17" width="15" customWidth="1"/>
    <col min="18" max="18" width="17.7109375" customWidth="1"/>
  </cols>
  <sheetData>
    <row r="5" spans="2:18" x14ac:dyDescent="0.25">
      <c r="B5" s="163"/>
      <c r="C5" s="163"/>
      <c r="D5" s="163"/>
      <c r="E5" s="163"/>
      <c r="F5" s="163"/>
      <c r="G5" s="163"/>
    </row>
    <row r="6" spans="2:18" ht="22.35" customHeight="1" thickBot="1" x14ac:dyDescent="0.35">
      <c r="B6" s="162" t="s">
        <v>0</v>
      </c>
      <c r="C6" s="162"/>
      <c r="D6" s="162"/>
      <c r="E6" s="162"/>
      <c r="F6" s="162"/>
      <c r="G6" s="162"/>
    </row>
    <row r="8" spans="2:18" s="15" customFormat="1" x14ac:dyDescent="0.25">
      <c r="B8" s="148" t="s">
        <v>1</v>
      </c>
      <c r="C8" s="149"/>
      <c r="D8" s="149"/>
      <c r="E8" s="149"/>
      <c r="F8" s="149"/>
      <c r="G8" s="147"/>
      <c r="H8" s="142" t="s">
        <v>2</v>
      </c>
      <c r="I8" s="142"/>
      <c r="J8" s="142" t="s">
        <v>3</v>
      </c>
      <c r="K8" s="142"/>
      <c r="L8" s="142" t="s">
        <v>4</v>
      </c>
      <c r="M8" s="142"/>
      <c r="N8" s="142" t="s">
        <v>5</v>
      </c>
      <c r="O8" s="142"/>
      <c r="P8" s="142" t="s">
        <v>6</v>
      </c>
      <c r="Q8" s="142"/>
      <c r="R8" s="64" t="s">
        <v>7</v>
      </c>
    </row>
    <row r="9" spans="2:18" ht="45" x14ac:dyDescent="0.25">
      <c r="B9" s="14" t="s">
        <v>8</v>
      </c>
      <c r="C9" s="14" t="s">
        <v>9</v>
      </c>
      <c r="D9" s="14" t="s">
        <v>10</v>
      </c>
      <c r="E9" s="14" t="s">
        <v>11</v>
      </c>
      <c r="F9" s="14" t="s">
        <v>12</v>
      </c>
      <c r="G9" s="14" t="s">
        <v>13</v>
      </c>
      <c r="H9" s="18" t="s">
        <v>14</v>
      </c>
      <c r="I9" s="18" t="s">
        <v>15</v>
      </c>
      <c r="J9" s="18" t="s">
        <v>14</v>
      </c>
      <c r="K9" s="18" t="s">
        <v>15</v>
      </c>
      <c r="L9" s="18" t="s">
        <v>14</v>
      </c>
      <c r="M9" s="18" t="s">
        <v>15</v>
      </c>
      <c r="N9" s="18" t="s">
        <v>14</v>
      </c>
      <c r="O9" s="18" t="s">
        <v>15</v>
      </c>
      <c r="P9" s="18" t="s">
        <v>14</v>
      </c>
      <c r="Q9" s="18" t="s">
        <v>15</v>
      </c>
      <c r="R9" s="38" t="s">
        <v>16</v>
      </c>
    </row>
    <row r="10" spans="2:18" x14ac:dyDescent="0.25">
      <c r="B10" s="78" t="s">
        <v>17</v>
      </c>
      <c r="C10" s="79">
        <v>150000</v>
      </c>
      <c r="D10" s="80">
        <v>0.4</v>
      </c>
      <c r="E10" s="81">
        <f t="shared" ref="E10" si="0">C10*D10</f>
        <v>60000</v>
      </c>
      <c r="F10" s="82">
        <v>5</v>
      </c>
      <c r="G10" s="83">
        <f t="shared" ref="G10" si="1">E10*F10</f>
        <v>300000</v>
      </c>
      <c r="H10" s="63">
        <v>69000</v>
      </c>
      <c r="I10" s="63">
        <v>1000</v>
      </c>
      <c r="J10" s="63">
        <v>20000</v>
      </c>
      <c r="K10" s="63">
        <v>20000</v>
      </c>
      <c r="L10" s="63">
        <v>10000</v>
      </c>
      <c r="M10" s="63">
        <v>25000</v>
      </c>
      <c r="N10" s="63">
        <v>20000</v>
      </c>
      <c r="O10" s="63">
        <v>75000</v>
      </c>
      <c r="P10" s="63">
        <v>40000</v>
      </c>
      <c r="Q10" s="63">
        <v>20000</v>
      </c>
      <c r="R10" s="33">
        <f>SUM(H10:Q10)</f>
        <v>300000</v>
      </c>
    </row>
    <row r="11" spans="2:18" x14ac:dyDescent="0.25">
      <c r="B11" s="39"/>
      <c r="C11" s="42"/>
      <c r="D11" s="43"/>
      <c r="E11" s="5"/>
      <c r="F11" s="44"/>
      <c r="G11" s="62"/>
      <c r="H11" s="54"/>
      <c r="I11" s="54"/>
      <c r="J11" s="54"/>
      <c r="K11" s="54"/>
      <c r="L11" s="54"/>
      <c r="M11" s="54"/>
      <c r="N11" s="54"/>
      <c r="O11" s="54"/>
      <c r="P11" s="54"/>
      <c r="Q11" s="54"/>
      <c r="R11" s="33">
        <f t="shared" ref="R11:R13" si="2">SUM(H11:M11)</f>
        <v>0</v>
      </c>
    </row>
    <row r="12" spans="2:18" x14ac:dyDescent="0.25">
      <c r="B12" s="39"/>
      <c r="C12" s="42"/>
      <c r="D12" s="43"/>
      <c r="E12" s="5"/>
      <c r="F12" s="44"/>
      <c r="G12" s="62"/>
      <c r="H12" s="54"/>
      <c r="I12" s="54"/>
      <c r="J12" s="54"/>
      <c r="K12" s="54"/>
      <c r="L12" s="54"/>
      <c r="M12" s="54"/>
      <c r="N12" s="54"/>
      <c r="O12" s="54"/>
      <c r="P12" s="54"/>
      <c r="Q12" s="54"/>
      <c r="R12" s="33">
        <f t="shared" si="2"/>
        <v>0</v>
      </c>
    </row>
    <row r="13" spans="2:18" x14ac:dyDescent="0.25">
      <c r="B13" s="39"/>
      <c r="C13" s="42"/>
      <c r="D13" s="43"/>
      <c r="E13" s="5"/>
      <c r="F13" s="44"/>
      <c r="G13" s="62"/>
      <c r="H13" s="54"/>
      <c r="I13" s="54"/>
      <c r="J13" s="54"/>
      <c r="K13" s="54"/>
      <c r="L13" s="54"/>
      <c r="M13" s="54"/>
      <c r="N13" s="54"/>
      <c r="O13" s="54"/>
      <c r="P13" s="54"/>
      <c r="Q13" s="54"/>
      <c r="R13" s="33">
        <f t="shared" si="2"/>
        <v>0</v>
      </c>
    </row>
    <row r="14" spans="2:18" x14ac:dyDescent="0.25">
      <c r="B14" s="39"/>
      <c r="C14" s="42"/>
      <c r="D14" s="43"/>
      <c r="E14" s="5"/>
      <c r="F14" s="44"/>
      <c r="G14" s="62"/>
      <c r="H14" s="54"/>
      <c r="I14" s="54"/>
      <c r="J14" s="54"/>
      <c r="K14" s="54"/>
      <c r="L14" s="54"/>
      <c r="M14" s="54"/>
      <c r="N14" s="54"/>
      <c r="O14" s="54"/>
      <c r="P14" s="54"/>
      <c r="Q14" s="54"/>
      <c r="R14" s="33">
        <f>SUM(H14:M14)</f>
        <v>0</v>
      </c>
    </row>
    <row r="15" spans="2:18" x14ac:dyDescent="0.25">
      <c r="B15" s="39"/>
      <c r="C15" s="42"/>
      <c r="D15" s="43"/>
      <c r="E15" s="5"/>
      <c r="F15" s="44"/>
      <c r="G15" s="62"/>
      <c r="H15" s="54"/>
      <c r="I15" s="54"/>
      <c r="J15" s="54"/>
      <c r="K15" s="54"/>
      <c r="L15" s="54"/>
      <c r="M15" s="54"/>
      <c r="N15" s="54"/>
      <c r="O15" s="54"/>
      <c r="P15" s="54"/>
      <c r="Q15" s="54"/>
      <c r="R15" s="33">
        <f>SUM(H15:M15)</f>
        <v>0</v>
      </c>
    </row>
    <row r="16" spans="2:18" x14ac:dyDescent="0.25">
      <c r="B16" s="145" t="s">
        <v>18</v>
      </c>
      <c r="C16" s="146"/>
      <c r="D16" s="146"/>
      <c r="E16" s="146"/>
      <c r="F16" s="147"/>
      <c r="G16" s="126">
        <f>SUM(G10:G15)</f>
        <v>300000</v>
      </c>
      <c r="H16" s="127">
        <f>SUM(H10:H15)</f>
        <v>69000</v>
      </c>
      <c r="I16" s="127">
        <f t="shared" ref="I16:L16" si="3">SUM(I10:I15)</f>
        <v>1000</v>
      </c>
      <c r="J16" s="127">
        <f t="shared" si="3"/>
        <v>20000</v>
      </c>
      <c r="K16" s="127">
        <f t="shared" si="3"/>
        <v>20000</v>
      </c>
      <c r="L16" s="127">
        <f t="shared" si="3"/>
        <v>10000</v>
      </c>
      <c r="M16" s="127">
        <f>SUM(M10:M15)</f>
        <v>25000</v>
      </c>
      <c r="N16" s="127">
        <f t="shared" ref="N16:P16" si="4">SUM(N10:N15)</f>
        <v>20000</v>
      </c>
      <c r="O16" s="127">
        <f t="shared" si="4"/>
        <v>75000</v>
      </c>
      <c r="P16" s="127">
        <f t="shared" si="4"/>
        <v>40000</v>
      </c>
      <c r="Q16" s="127">
        <f>SUM(Q10:Q15)</f>
        <v>20000</v>
      </c>
      <c r="R16" s="33">
        <f>SUM(H16:Q16)</f>
        <v>300000</v>
      </c>
    </row>
    <row r="17" spans="2:18" x14ac:dyDescent="0.25">
      <c r="B17" s="164" t="s">
        <v>19</v>
      </c>
      <c r="C17" s="165"/>
      <c r="D17" s="165"/>
      <c r="E17" s="166"/>
      <c r="F17" s="116">
        <v>0.23569999999999999</v>
      </c>
      <c r="G17" s="126">
        <f>G16*F17</f>
        <v>70710</v>
      </c>
      <c r="H17" s="127">
        <f>$F$17*H16</f>
        <v>16263.3</v>
      </c>
      <c r="I17" s="127">
        <f t="shared" ref="I17:M17" si="5">$F$17*I16</f>
        <v>235.7</v>
      </c>
      <c r="J17" s="127">
        <f t="shared" si="5"/>
        <v>4714</v>
      </c>
      <c r="K17" s="127">
        <f t="shared" si="5"/>
        <v>4714</v>
      </c>
      <c r="L17" s="127">
        <f t="shared" si="5"/>
        <v>2357</v>
      </c>
      <c r="M17" s="127">
        <f t="shared" si="5"/>
        <v>5892.5</v>
      </c>
      <c r="N17" s="127">
        <f t="shared" ref="N17:Q17" si="6">$F$17*N16</f>
        <v>4714</v>
      </c>
      <c r="O17" s="127">
        <f t="shared" si="6"/>
        <v>17677.5</v>
      </c>
      <c r="P17" s="127">
        <f t="shared" si="6"/>
        <v>9428</v>
      </c>
      <c r="Q17" s="127">
        <f t="shared" si="6"/>
        <v>4714</v>
      </c>
      <c r="R17" s="33">
        <f>SUM(H17:Q17)</f>
        <v>70710</v>
      </c>
    </row>
    <row r="18" spans="2:18" x14ac:dyDescent="0.25">
      <c r="B18" s="8"/>
      <c r="C18" s="128"/>
      <c r="D18" s="128"/>
      <c r="E18" s="128"/>
      <c r="F18" s="129"/>
      <c r="G18" s="16"/>
      <c r="H18" s="9"/>
    </row>
    <row r="19" spans="2:18" x14ac:dyDescent="0.25">
      <c r="B19" s="8"/>
      <c r="C19" s="128"/>
      <c r="D19" s="128"/>
      <c r="E19" s="128"/>
      <c r="F19" s="128"/>
      <c r="G19" s="76"/>
    </row>
    <row r="20" spans="2:18" x14ac:dyDescent="0.25">
      <c r="B20" s="167" t="s">
        <v>20</v>
      </c>
      <c r="C20" s="168"/>
      <c r="D20" s="168"/>
      <c r="E20" s="168"/>
      <c r="F20" s="168"/>
      <c r="G20" s="169"/>
      <c r="I20" s="160" t="s">
        <v>21</v>
      </c>
      <c r="J20" s="160"/>
      <c r="K20" s="160"/>
      <c r="L20" s="160"/>
      <c r="M20" s="160"/>
    </row>
    <row r="21" spans="2:18" ht="15" customHeight="1" x14ac:dyDescent="0.25">
      <c r="B21" s="77" t="s">
        <v>22</v>
      </c>
      <c r="C21" s="77" t="s">
        <v>23</v>
      </c>
      <c r="D21" s="170" t="s">
        <v>24</v>
      </c>
      <c r="E21" s="171"/>
      <c r="F21" s="171"/>
      <c r="G21" s="172"/>
      <c r="I21" s="161" t="s">
        <v>25</v>
      </c>
      <c r="J21" s="161"/>
      <c r="K21" s="161"/>
      <c r="L21" s="161"/>
      <c r="M21" s="161"/>
      <c r="N21" s="85"/>
      <c r="O21" s="85"/>
      <c r="P21" s="85"/>
      <c r="Q21" s="85"/>
      <c r="R21" s="85"/>
    </row>
    <row r="22" spans="2:18" ht="88.5" customHeight="1" x14ac:dyDescent="0.25">
      <c r="B22" s="84" t="s">
        <v>26</v>
      </c>
      <c r="C22" s="86" t="s">
        <v>27</v>
      </c>
      <c r="D22" s="154" t="s">
        <v>28</v>
      </c>
      <c r="E22" s="155"/>
      <c r="F22" s="155"/>
      <c r="G22" s="156"/>
      <c r="I22" s="161"/>
      <c r="J22" s="161"/>
      <c r="K22" s="161"/>
      <c r="L22" s="161"/>
      <c r="M22" s="161"/>
      <c r="N22" s="85"/>
      <c r="O22" s="85"/>
      <c r="P22" s="85"/>
      <c r="Q22" s="85"/>
      <c r="R22" s="85"/>
    </row>
    <row r="23" spans="2:18" ht="60.75" customHeight="1" x14ac:dyDescent="0.25">
      <c r="B23" s="41"/>
      <c r="C23" s="41"/>
      <c r="D23" s="150"/>
      <c r="E23" s="151"/>
      <c r="F23" s="151"/>
      <c r="G23" s="151"/>
      <c r="I23" s="161"/>
      <c r="J23" s="161"/>
      <c r="K23" s="161"/>
      <c r="L23" s="161"/>
      <c r="M23" s="161"/>
      <c r="N23" s="85"/>
      <c r="O23" s="85"/>
      <c r="P23" s="85"/>
      <c r="Q23" s="85"/>
      <c r="R23" s="85"/>
    </row>
    <row r="24" spans="2:18" ht="48" customHeight="1" x14ac:dyDescent="0.25">
      <c r="B24" s="41"/>
      <c r="C24" s="41"/>
      <c r="D24" s="152"/>
      <c r="E24" s="153"/>
      <c r="F24" s="153"/>
      <c r="G24" s="153"/>
    </row>
    <row r="25" spans="2:18" ht="59.25" customHeight="1" x14ac:dyDescent="0.25">
      <c r="B25" s="41"/>
      <c r="C25" s="41"/>
      <c r="D25" s="157"/>
      <c r="E25" s="158"/>
      <c r="F25" s="158"/>
      <c r="G25" s="159"/>
    </row>
    <row r="26" spans="2:18" ht="59.25" customHeight="1" x14ac:dyDescent="0.25">
      <c r="B26" s="41"/>
      <c r="C26" s="41"/>
      <c r="D26" s="157"/>
      <c r="E26" s="158"/>
      <c r="F26" s="158"/>
      <c r="G26" s="159"/>
    </row>
    <row r="27" spans="2:18" ht="59.25" customHeight="1" x14ac:dyDescent="0.25">
      <c r="B27" s="41"/>
      <c r="C27" s="41"/>
      <c r="D27" s="157"/>
      <c r="E27" s="158"/>
      <c r="F27" s="158"/>
      <c r="G27" s="159"/>
    </row>
    <row r="28" spans="2:18" ht="59.25" customHeight="1" x14ac:dyDescent="0.25">
      <c r="B28" s="41"/>
      <c r="C28" s="41"/>
      <c r="D28" s="143"/>
      <c r="E28" s="144"/>
      <c r="F28" s="144"/>
      <c r="G28" s="144"/>
    </row>
  </sheetData>
  <sheetProtection formatCells="0" formatColumns="0" formatRows="0" insertColumns="0" insertRows="0" insertHyperlinks="0" deleteColumns="0" deleteRows="0" sort="0"/>
  <mergeCells count="21">
    <mergeCell ref="I20:M20"/>
    <mergeCell ref="I21:M23"/>
    <mergeCell ref="B6:G6"/>
    <mergeCell ref="B5:G5"/>
    <mergeCell ref="B17:E17"/>
    <mergeCell ref="B20:G20"/>
    <mergeCell ref="D21:G21"/>
    <mergeCell ref="D28:G28"/>
    <mergeCell ref="B16:F16"/>
    <mergeCell ref="B8:G8"/>
    <mergeCell ref="D23:G23"/>
    <mergeCell ref="D24:G24"/>
    <mergeCell ref="D22:G22"/>
    <mergeCell ref="D25:G25"/>
    <mergeCell ref="D26:G26"/>
    <mergeCell ref="D27:G27"/>
    <mergeCell ref="N8:O8"/>
    <mergeCell ref="P8:Q8"/>
    <mergeCell ref="H8:I8"/>
    <mergeCell ref="J8:K8"/>
    <mergeCell ref="L8:M8"/>
  </mergeCells>
  <conditionalFormatting sqref="R10">
    <cfRule type="cellIs" dxfId="11" priority="12" operator="notEqual">
      <formula>$G$10</formula>
    </cfRule>
    <cfRule type="cellIs" dxfId="10" priority="13" operator="equal">
      <formula>$G$10</formula>
    </cfRule>
  </conditionalFormatting>
  <conditionalFormatting sqref="R11">
    <cfRule type="cellIs" dxfId="9" priority="14" operator="notEqual">
      <formula>$G$11</formula>
    </cfRule>
    <cfRule type="cellIs" dxfId="8" priority="15" operator="equal">
      <formula>$G$11</formula>
    </cfRule>
  </conditionalFormatting>
  <conditionalFormatting sqref="R12">
    <cfRule type="cellIs" dxfId="7" priority="10" operator="notEqual">
      <formula>$G$12</formula>
    </cfRule>
    <cfRule type="cellIs" dxfId="6" priority="11" operator="equal">
      <formula>$G$12</formula>
    </cfRule>
  </conditionalFormatting>
  <conditionalFormatting sqref="R13">
    <cfRule type="cellIs" dxfId="5" priority="8" operator="notEqual">
      <formula>$G$13</formula>
    </cfRule>
    <cfRule type="cellIs" dxfId="4" priority="9" operator="equal">
      <formula>$G$13</formula>
    </cfRule>
  </conditionalFormatting>
  <conditionalFormatting sqref="R14:R15">
    <cfRule type="cellIs" dxfId="3" priority="6" operator="notEqual">
      <formula>$G$14</formula>
    </cfRule>
    <cfRule type="cellIs" dxfId="2" priority="7" operator="equal">
      <formula>$G$14</formula>
    </cfRule>
  </conditionalFormatting>
  <conditionalFormatting sqref="R16:R17">
    <cfRule type="cellIs" dxfId="1" priority="4" operator="notEqual">
      <formula>G16</formula>
    </cfRule>
    <cfRule type="cellIs" dxfId="0" priority="5" operator="equal">
      <formula>G16</formula>
    </cfRule>
  </conditionalFormatting>
  <pageMargins left="0.7" right="0.7" top="0.75" bottom="0.75" header="0.3" footer="0.3"/>
  <pageSetup scale="9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Q200"/>
  <sheetViews>
    <sheetView zoomScale="90" zoomScaleNormal="90" workbookViewId="0">
      <selection activeCell="B22" sqref="B22"/>
    </sheetView>
  </sheetViews>
  <sheetFormatPr defaultColWidth="3.7109375" defaultRowHeight="15" x14ac:dyDescent="0.25"/>
  <cols>
    <col min="2" max="2" width="28" customWidth="1"/>
    <col min="3" max="3" width="21.42578125" bestFit="1" customWidth="1"/>
    <col min="4" max="4" width="46.5703125" bestFit="1" customWidth="1"/>
    <col min="5" max="5" width="46.5703125" customWidth="1"/>
    <col min="6" max="6" width="34.5703125" customWidth="1"/>
    <col min="7" max="7" width="22.140625" customWidth="1"/>
    <col min="8" max="8" width="16.85546875" customWidth="1"/>
    <col min="9" max="9" width="15.28515625" bestFit="1" customWidth="1"/>
    <col min="10" max="10" width="15.140625" customWidth="1"/>
    <col min="11" max="11" width="15.28515625" customWidth="1"/>
    <col min="12" max="12" width="14.85546875" customWidth="1"/>
    <col min="13" max="13" width="12.7109375" customWidth="1"/>
    <col min="14" max="17" width="14.28515625" customWidth="1"/>
  </cols>
  <sheetData>
    <row r="1" spans="2:17" ht="15.75" thickBot="1" x14ac:dyDescent="0.3">
      <c r="B1" s="13"/>
      <c r="C1" s="13"/>
      <c r="D1" s="13"/>
      <c r="E1" s="13"/>
      <c r="F1" s="13"/>
      <c r="G1" s="13"/>
    </row>
    <row r="2" spans="2:17" ht="42.75" customHeight="1" thickBot="1" x14ac:dyDescent="0.3">
      <c r="B2" s="13"/>
      <c r="C2" s="13"/>
      <c r="D2" s="13"/>
      <c r="E2" s="13"/>
      <c r="G2" s="45" t="s">
        <v>29</v>
      </c>
      <c r="H2" s="46">
        <v>60</v>
      </c>
      <c r="J2" s="220" t="s">
        <v>30</v>
      </c>
      <c r="K2" s="221"/>
      <c r="L2" s="216" t="s">
        <v>31</v>
      </c>
      <c r="M2" s="217"/>
    </row>
    <row r="3" spans="2:17" x14ac:dyDescent="0.25">
      <c r="B3" s="13"/>
      <c r="C3" s="13"/>
      <c r="D3" s="13"/>
      <c r="E3" s="13"/>
      <c r="F3" s="13"/>
      <c r="G3" s="13"/>
      <c r="J3" s="48" t="s">
        <v>32</v>
      </c>
      <c r="K3" s="52">
        <f>SUM(H17,J17,L17,N17,P17,H25,J25,L25,N25,P25,H33,J33,L33,N33,P33,H41,J41,L41,N41,P41,H54,J54,L54,N54,P54,H61,J61,L61,N61,P61,'Staffing Plan'!H16,'Staffing Plan'!H17,'Staffing Plan'!J16,'Staffing Plan'!J17,'Staffing Plan'!L16,'Staffing Plan'!L17,'Staffing Plan'!N16,'Staffing Plan'!N17,'Staffing Plan'!P16,'Staffing Plan'!P17)</f>
        <v>437832.59999999992</v>
      </c>
      <c r="L3" s="218"/>
      <c r="M3" s="219"/>
    </row>
    <row r="4" spans="2:17" ht="15.75" thickBot="1" x14ac:dyDescent="0.3">
      <c r="B4" s="13"/>
      <c r="C4" s="13"/>
      <c r="D4" s="13"/>
      <c r="E4" s="13"/>
      <c r="F4" s="13"/>
      <c r="G4" s="13"/>
      <c r="J4" s="49" t="s">
        <v>33</v>
      </c>
      <c r="K4" s="65">
        <f>SUM(I17,K17,M17,O17,Q17,I25,K25,M25,O25,Q25,I33,K33,M33,O33,Q33,I41,K41,M41,O41,Q41,I54,K54,M54,O54,Q54,I61,K61,M61,O61,Q61,'Staffing Plan'!I16,'Staffing Plan'!I17,'Staffing Plan'!K16,'Staffing Plan'!K17,'Staffing Plan'!M16,'Staffing Plan'!M17,'Staffing Plan'!O16,'Staffing Plan'!O17,'Staffing Plan'!Q16,'Staffing Plan'!Q17)</f>
        <v>233278.4</v>
      </c>
      <c r="L4" s="231" t="str">
        <f>IF(SUM(K3:K4)=SUM(G6,G9,G17,G25,G33,G41,G46,G54,G61), "Yes", "No")</f>
        <v>Yes</v>
      </c>
      <c r="M4" s="232"/>
    </row>
    <row r="5" spans="2:17" ht="15" customHeight="1" x14ac:dyDescent="0.25">
      <c r="B5" s="131" t="s">
        <v>34</v>
      </c>
      <c r="C5" s="50"/>
      <c r="D5" s="12"/>
      <c r="E5" s="12"/>
      <c r="F5" s="12"/>
      <c r="G5" s="51"/>
    </row>
    <row r="6" spans="2:17" x14ac:dyDescent="0.25">
      <c r="B6" s="195" t="s">
        <v>18</v>
      </c>
      <c r="C6" s="196"/>
      <c r="D6" s="196"/>
      <c r="E6" s="196"/>
      <c r="F6" s="197"/>
      <c r="G6" s="117">
        <f>'Staffing Plan'!G16</f>
        <v>300000</v>
      </c>
    </row>
    <row r="7" spans="2:17" ht="15.75" thickBot="1" x14ac:dyDescent="0.3">
      <c r="B7" s="8"/>
      <c r="C7" s="130"/>
      <c r="D7" s="130"/>
      <c r="E7" s="8"/>
      <c r="F7" s="8"/>
      <c r="G7" s="11"/>
    </row>
    <row r="8" spans="2:17" ht="15.75" thickBot="1" x14ac:dyDescent="0.3">
      <c r="B8" s="206" t="s">
        <v>35</v>
      </c>
      <c r="C8" s="207"/>
      <c r="D8" s="207"/>
      <c r="E8" s="207"/>
      <c r="F8" s="207"/>
      <c r="G8" s="207"/>
      <c r="H8" s="222" t="s">
        <v>36</v>
      </c>
      <c r="I8" s="223"/>
      <c r="J8" s="223"/>
      <c r="K8" s="223"/>
      <c r="L8" s="223"/>
      <c r="M8" s="224"/>
    </row>
    <row r="9" spans="2:17" x14ac:dyDescent="0.25">
      <c r="B9" s="195" t="s">
        <v>37</v>
      </c>
      <c r="C9" s="196"/>
      <c r="D9" s="196"/>
      <c r="E9" s="196"/>
      <c r="F9" s="197"/>
      <c r="G9" s="118">
        <f>'Staffing Plan'!G17</f>
        <v>70710</v>
      </c>
      <c r="H9" s="225" t="s">
        <v>38</v>
      </c>
      <c r="I9" s="226"/>
      <c r="J9" s="226"/>
      <c r="K9" s="226"/>
      <c r="L9" s="226"/>
      <c r="M9" s="227"/>
    </row>
    <row r="10" spans="2:17" ht="15.75" thickBot="1" x14ac:dyDescent="0.3">
      <c r="B10" s="8"/>
      <c r="C10" s="8"/>
      <c r="D10" s="8"/>
      <c r="E10" s="8"/>
      <c r="F10" s="8"/>
      <c r="G10" s="11"/>
      <c r="H10" s="228"/>
      <c r="I10" s="229"/>
      <c r="J10" s="229"/>
      <c r="K10" s="229"/>
      <c r="L10" s="229"/>
      <c r="M10" s="230"/>
    </row>
    <row r="11" spans="2:17" x14ac:dyDescent="0.25">
      <c r="B11" s="206" t="s">
        <v>39</v>
      </c>
      <c r="C11" s="207"/>
      <c r="D11" s="207"/>
      <c r="E11" s="207"/>
      <c r="F11" s="207"/>
      <c r="G11" s="208"/>
      <c r="H11" s="176" t="s">
        <v>2</v>
      </c>
      <c r="I11" s="176"/>
      <c r="J11" s="176" t="s">
        <v>3</v>
      </c>
      <c r="K11" s="176"/>
      <c r="L11" s="176" t="s">
        <v>4</v>
      </c>
      <c r="M11" s="176"/>
      <c r="N11" s="176" t="s">
        <v>5</v>
      </c>
      <c r="O11" s="176"/>
      <c r="P11" s="176" t="s">
        <v>6</v>
      </c>
      <c r="Q11" s="176"/>
    </row>
    <row r="12" spans="2:17" ht="30" x14ac:dyDescent="0.25">
      <c r="B12" s="47" t="s">
        <v>40</v>
      </c>
      <c r="C12" s="47" t="s">
        <v>41</v>
      </c>
      <c r="D12" s="68" t="s">
        <v>42</v>
      </c>
      <c r="E12" s="194" t="s">
        <v>43</v>
      </c>
      <c r="F12" s="193"/>
      <c r="G12" s="47" t="s">
        <v>44</v>
      </c>
      <c r="H12" s="91" t="s">
        <v>14</v>
      </c>
      <c r="I12" s="91" t="s">
        <v>15</v>
      </c>
      <c r="J12" s="91" t="s">
        <v>14</v>
      </c>
      <c r="K12" s="91" t="s">
        <v>15</v>
      </c>
      <c r="L12" s="91" t="s">
        <v>14</v>
      </c>
      <c r="M12" s="91" t="s">
        <v>15</v>
      </c>
      <c r="N12" s="91" t="s">
        <v>14</v>
      </c>
      <c r="O12" s="91" t="s">
        <v>15</v>
      </c>
      <c r="P12" s="91" t="s">
        <v>14</v>
      </c>
      <c r="Q12" s="91" t="s">
        <v>15</v>
      </c>
    </row>
    <row r="13" spans="2:17" ht="82.5" customHeight="1" x14ac:dyDescent="0.25">
      <c r="B13" s="92" t="s">
        <v>45</v>
      </c>
      <c r="C13" s="92" t="s">
        <v>46</v>
      </c>
      <c r="D13" s="93" t="s">
        <v>47</v>
      </c>
      <c r="E13" s="198" t="s">
        <v>48</v>
      </c>
      <c r="F13" s="199"/>
      <c r="G13" s="94">
        <f>SUM(H13:Q13)</f>
        <v>50410</v>
      </c>
      <c r="H13" s="95">
        <v>9090</v>
      </c>
      <c r="I13" s="66">
        <v>5000</v>
      </c>
      <c r="J13" s="95">
        <v>3080</v>
      </c>
      <c r="K13" s="66">
        <v>6000</v>
      </c>
      <c r="L13" s="95">
        <v>9080</v>
      </c>
      <c r="M13" s="66">
        <v>0</v>
      </c>
      <c r="N13" s="95">
        <v>3080</v>
      </c>
      <c r="O13" s="66">
        <v>6000</v>
      </c>
      <c r="P13" s="95">
        <v>9080</v>
      </c>
      <c r="Q13" s="66">
        <v>0</v>
      </c>
    </row>
    <row r="14" spans="2:17" ht="48" customHeight="1" x14ac:dyDescent="0.25">
      <c r="B14" s="96"/>
      <c r="C14" s="96"/>
      <c r="D14" s="97"/>
      <c r="E14" s="209"/>
      <c r="F14" s="203"/>
      <c r="G14" s="98">
        <f t="shared" ref="G14:G16" si="0">SUM(H14:Q14)</f>
        <v>0</v>
      </c>
      <c r="H14" s="90"/>
      <c r="I14" s="54"/>
      <c r="J14" s="40"/>
      <c r="K14" s="54"/>
      <c r="L14" s="40"/>
      <c r="M14" s="54"/>
      <c r="N14" s="40"/>
      <c r="O14" s="54"/>
      <c r="P14" s="40"/>
      <c r="Q14" s="54"/>
    </row>
    <row r="15" spans="2:17" ht="48" customHeight="1" x14ac:dyDescent="0.25">
      <c r="B15" s="96"/>
      <c r="C15" s="96"/>
      <c r="D15" s="97"/>
      <c r="E15" s="209"/>
      <c r="F15" s="203"/>
      <c r="G15" s="98">
        <f t="shared" si="0"/>
        <v>0</v>
      </c>
      <c r="H15" s="90"/>
      <c r="I15" s="54"/>
      <c r="J15" s="40"/>
      <c r="K15" s="54"/>
      <c r="L15" s="40"/>
      <c r="M15" s="54"/>
      <c r="N15" s="40"/>
      <c r="O15" s="54"/>
      <c r="P15" s="40"/>
      <c r="Q15" s="54"/>
    </row>
    <row r="16" spans="2:17" ht="48" customHeight="1" x14ac:dyDescent="0.25">
      <c r="B16" s="96"/>
      <c r="C16" s="96"/>
      <c r="D16" s="97"/>
      <c r="E16" s="209"/>
      <c r="F16" s="203"/>
      <c r="G16" s="98">
        <f t="shared" si="0"/>
        <v>0</v>
      </c>
      <c r="H16" s="90"/>
      <c r="I16" s="54"/>
      <c r="J16" s="40"/>
      <c r="K16" s="54"/>
      <c r="L16" s="40"/>
      <c r="M16" s="54"/>
      <c r="N16" s="40"/>
      <c r="O16" s="54"/>
      <c r="P16" s="40"/>
      <c r="Q16" s="54"/>
    </row>
    <row r="17" spans="2:17" x14ac:dyDescent="0.25">
      <c r="B17" s="195" t="s">
        <v>49</v>
      </c>
      <c r="C17" s="196"/>
      <c r="D17" s="196"/>
      <c r="E17" s="196"/>
      <c r="F17" s="197"/>
      <c r="G17" s="119">
        <f>SUM(G13:G16)</f>
        <v>50410</v>
      </c>
      <c r="H17" s="119">
        <f t="shared" ref="H17:M17" si="1">SUM(H13:H16)</f>
        <v>9090</v>
      </c>
      <c r="I17" s="119">
        <f t="shared" si="1"/>
        <v>5000</v>
      </c>
      <c r="J17" s="119">
        <f t="shared" si="1"/>
        <v>3080</v>
      </c>
      <c r="K17" s="119">
        <f t="shared" si="1"/>
        <v>6000</v>
      </c>
      <c r="L17" s="119">
        <f t="shared" si="1"/>
        <v>9080</v>
      </c>
      <c r="M17" s="119">
        <f t="shared" si="1"/>
        <v>0</v>
      </c>
      <c r="N17" s="119">
        <f t="shared" ref="N17:Q17" si="2">SUM(N13:N16)</f>
        <v>3080</v>
      </c>
      <c r="O17" s="119">
        <f t="shared" si="2"/>
        <v>6000</v>
      </c>
      <c r="P17" s="119">
        <f t="shared" si="2"/>
        <v>9080</v>
      </c>
      <c r="Q17" s="119">
        <f t="shared" si="2"/>
        <v>0</v>
      </c>
    </row>
    <row r="18" spans="2:17" x14ac:dyDescent="0.25">
      <c r="B18" s="8"/>
      <c r="C18" s="8"/>
      <c r="D18" s="8"/>
      <c r="E18" s="8"/>
      <c r="F18" s="8"/>
      <c r="G18" s="9"/>
    </row>
    <row r="19" spans="2:17" ht="15" customHeight="1" x14ac:dyDescent="0.25">
      <c r="B19" s="206" t="s">
        <v>50</v>
      </c>
      <c r="C19" s="207"/>
      <c r="D19" s="207"/>
      <c r="E19" s="207"/>
      <c r="F19" s="207"/>
      <c r="G19" s="208"/>
      <c r="H19" s="142" t="s">
        <v>2</v>
      </c>
      <c r="I19" s="142"/>
      <c r="J19" s="142" t="s">
        <v>3</v>
      </c>
      <c r="K19" s="142"/>
      <c r="L19" s="142" t="s">
        <v>4</v>
      </c>
      <c r="M19" s="142"/>
      <c r="N19" s="142" t="s">
        <v>5</v>
      </c>
      <c r="O19" s="142"/>
      <c r="P19" s="142" t="s">
        <v>6</v>
      </c>
      <c r="Q19" s="142"/>
    </row>
    <row r="20" spans="2:17" ht="30" x14ac:dyDescent="0.25">
      <c r="B20" s="6" t="s">
        <v>51</v>
      </c>
      <c r="C20" s="6" t="s">
        <v>52</v>
      </c>
      <c r="D20" s="68" t="s">
        <v>53</v>
      </c>
      <c r="E20" s="132" t="s">
        <v>54</v>
      </c>
      <c r="F20" s="133" t="s">
        <v>55</v>
      </c>
      <c r="G20" s="6" t="s">
        <v>44</v>
      </c>
      <c r="H20" s="91" t="s">
        <v>14</v>
      </c>
      <c r="I20" s="53" t="s">
        <v>15</v>
      </c>
      <c r="J20" s="91" t="s">
        <v>14</v>
      </c>
      <c r="K20" s="91" t="s">
        <v>15</v>
      </c>
      <c r="L20" s="91" t="s">
        <v>14</v>
      </c>
      <c r="M20" s="91" t="s">
        <v>15</v>
      </c>
      <c r="N20" s="91" t="s">
        <v>14</v>
      </c>
      <c r="O20" s="91" t="s">
        <v>15</v>
      </c>
      <c r="P20" s="91" t="s">
        <v>14</v>
      </c>
      <c r="Q20" s="91" t="s">
        <v>15</v>
      </c>
    </row>
    <row r="21" spans="2:17" ht="100.5" customHeight="1" x14ac:dyDescent="0.25">
      <c r="B21" s="99" t="s">
        <v>56</v>
      </c>
      <c r="C21" s="99" t="s">
        <v>57</v>
      </c>
      <c r="D21" s="99" t="s">
        <v>58</v>
      </c>
      <c r="E21" s="99" t="s">
        <v>59</v>
      </c>
      <c r="F21" s="100" t="s">
        <v>60</v>
      </c>
      <c r="G21" s="88">
        <f>SUM(H21:Q21)</f>
        <v>50000</v>
      </c>
      <c r="H21" s="87">
        <v>1816.06</v>
      </c>
      <c r="I21" s="66">
        <v>8183.94</v>
      </c>
      <c r="J21" s="87">
        <v>1816.06</v>
      </c>
      <c r="K21" s="66">
        <v>8183.94</v>
      </c>
      <c r="L21" s="87">
        <v>1816.06</v>
      </c>
      <c r="M21" s="66">
        <v>8183.94</v>
      </c>
      <c r="N21" s="87">
        <v>1816.06</v>
      </c>
      <c r="O21" s="66">
        <v>8183.94</v>
      </c>
      <c r="P21" s="87">
        <v>1816.06</v>
      </c>
      <c r="Q21" s="66">
        <v>8183.94</v>
      </c>
    </row>
    <row r="22" spans="2:17" ht="76.5" customHeight="1" x14ac:dyDescent="0.25">
      <c r="B22" s="101"/>
      <c r="C22" s="101"/>
      <c r="D22" s="101"/>
      <c r="E22" s="102"/>
      <c r="F22" s="102"/>
      <c r="G22" s="103">
        <f t="shared" ref="G22:G24" si="3">SUM(H22:Q22)</f>
        <v>0</v>
      </c>
      <c r="H22" s="89"/>
      <c r="I22" s="69"/>
      <c r="J22" s="89"/>
      <c r="K22" s="69"/>
      <c r="L22" s="89"/>
      <c r="M22" s="69"/>
      <c r="N22" s="89"/>
      <c r="O22" s="69"/>
      <c r="P22" s="89"/>
      <c r="Q22" s="69"/>
    </row>
    <row r="23" spans="2:17" ht="76.5" customHeight="1" x14ac:dyDescent="0.25">
      <c r="B23" s="101"/>
      <c r="C23" s="101"/>
      <c r="D23" s="101"/>
      <c r="E23" s="102"/>
      <c r="F23" s="102"/>
      <c r="G23" s="103">
        <f t="shared" si="3"/>
        <v>0</v>
      </c>
      <c r="H23" s="89"/>
      <c r="I23" s="69"/>
      <c r="J23" s="89"/>
      <c r="K23" s="69"/>
      <c r="L23" s="89"/>
      <c r="M23" s="69"/>
      <c r="N23" s="89"/>
      <c r="O23" s="69"/>
      <c r="P23" s="89"/>
      <c r="Q23" s="69"/>
    </row>
    <row r="24" spans="2:17" ht="76.5" customHeight="1" x14ac:dyDescent="0.25">
      <c r="B24" s="104"/>
      <c r="C24" s="104"/>
      <c r="D24" s="104"/>
      <c r="E24" s="105"/>
      <c r="F24" s="105"/>
      <c r="G24" s="103">
        <f t="shared" si="3"/>
        <v>0</v>
      </c>
      <c r="H24" s="90"/>
      <c r="I24" s="69"/>
      <c r="J24" s="70"/>
      <c r="K24" s="69"/>
      <c r="L24" s="70"/>
      <c r="M24" s="69"/>
      <c r="N24" s="70"/>
      <c r="O24" s="69"/>
      <c r="P24" s="70"/>
      <c r="Q24" s="69"/>
    </row>
    <row r="25" spans="2:17" x14ac:dyDescent="0.25">
      <c r="B25" s="195" t="s">
        <v>61</v>
      </c>
      <c r="C25" s="196"/>
      <c r="D25" s="196"/>
      <c r="E25" s="196"/>
      <c r="F25" s="197"/>
      <c r="G25" s="120">
        <f>SUM(G21:G24)</f>
        <v>50000</v>
      </c>
      <c r="H25" s="120">
        <f>SUM(H21:H24)</f>
        <v>1816.06</v>
      </c>
      <c r="I25" s="121">
        <f>SUM(I21:I24)</f>
        <v>8183.94</v>
      </c>
      <c r="J25" s="120">
        <f t="shared" ref="J25:M25" si="4">SUM(J21:J24)</f>
        <v>1816.06</v>
      </c>
      <c r="K25" s="121">
        <f t="shared" si="4"/>
        <v>8183.94</v>
      </c>
      <c r="L25" s="120">
        <f t="shared" si="4"/>
        <v>1816.06</v>
      </c>
      <c r="M25" s="121">
        <f t="shared" si="4"/>
        <v>8183.94</v>
      </c>
      <c r="N25" s="120">
        <f t="shared" ref="N25:Q25" si="5">SUM(N21:N24)</f>
        <v>1816.06</v>
      </c>
      <c r="O25" s="121">
        <f t="shared" si="5"/>
        <v>8183.94</v>
      </c>
      <c r="P25" s="120">
        <f t="shared" si="5"/>
        <v>1816.06</v>
      </c>
      <c r="Q25" s="121">
        <f t="shared" si="5"/>
        <v>8183.94</v>
      </c>
    </row>
    <row r="27" spans="2:17" ht="15" customHeight="1" x14ac:dyDescent="0.25">
      <c r="B27" s="212" t="s">
        <v>62</v>
      </c>
      <c r="C27" s="207"/>
      <c r="D27" s="207"/>
      <c r="E27" s="207"/>
      <c r="F27" s="207"/>
      <c r="G27" s="208"/>
      <c r="H27" s="142" t="s">
        <v>2</v>
      </c>
      <c r="I27" s="142"/>
      <c r="J27" s="142" t="s">
        <v>3</v>
      </c>
      <c r="K27" s="142"/>
      <c r="L27" s="142" t="s">
        <v>4</v>
      </c>
      <c r="M27" s="142"/>
      <c r="N27" s="142" t="s">
        <v>5</v>
      </c>
      <c r="O27" s="142"/>
      <c r="P27" s="142" t="s">
        <v>6</v>
      </c>
      <c r="Q27" s="142"/>
    </row>
    <row r="28" spans="2:17" ht="30" x14ac:dyDescent="0.25">
      <c r="B28" s="6" t="s">
        <v>63</v>
      </c>
      <c r="C28" s="6" t="s">
        <v>52</v>
      </c>
      <c r="D28" s="68" t="s">
        <v>64</v>
      </c>
      <c r="E28" s="194" t="s">
        <v>65</v>
      </c>
      <c r="F28" s="193"/>
      <c r="G28" s="6" t="s">
        <v>44</v>
      </c>
      <c r="H28" s="91" t="s">
        <v>14</v>
      </c>
      <c r="I28" s="53" t="s">
        <v>15</v>
      </c>
      <c r="J28" s="91" t="s">
        <v>14</v>
      </c>
      <c r="K28" s="91" t="s">
        <v>15</v>
      </c>
      <c r="L28" s="91" t="s">
        <v>14</v>
      </c>
      <c r="M28" s="91" t="s">
        <v>15</v>
      </c>
      <c r="N28" s="91" t="s">
        <v>14</v>
      </c>
      <c r="O28" s="91" t="s">
        <v>15</v>
      </c>
      <c r="P28" s="91" t="s">
        <v>14</v>
      </c>
      <c r="Q28" s="91" t="s">
        <v>15</v>
      </c>
    </row>
    <row r="29" spans="2:17" ht="66" customHeight="1" x14ac:dyDescent="0.25">
      <c r="B29" s="92" t="s">
        <v>66</v>
      </c>
      <c r="C29" s="92" t="s">
        <v>67</v>
      </c>
      <c r="D29" s="134" t="s">
        <v>68</v>
      </c>
      <c r="E29" s="198" t="s">
        <v>69</v>
      </c>
      <c r="F29" s="199"/>
      <c r="G29" s="94">
        <f>SUM(H29:Q29)</f>
        <v>2250</v>
      </c>
      <c r="H29" s="95">
        <v>1125</v>
      </c>
      <c r="I29" s="66">
        <v>1125</v>
      </c>
      <c r="J29" s="66">
        <v>0</v>
      </c>
      <c r="K29" s="66">
        <v>0</v>
      </c>
      <c r="L29" s="66">
        <v>0</v>
      </c>
      <c r="M29" s="66">
        <v>0</v>
      </c>
      <c r="N29" s="66">
        <v>0</v>
      </c>
      <c r="O29" s="66">
        <v>0</v>
      </c>
      <c r="P29" s="66">
        <v>0</v>
      </c>
      <c r="Q29" s="66">
        <v>0</v>
      </c>
    </row>
    <row r="30" spans="2:17" ht="66" customHeight="1" x14ac:dyDescent="0.25">
      <c r="B30" s="96"/>
      <c r="C30" s="96"/>
      <c r="D30" s="135"/>
      <c r="E30" s="204"/>
      <c r="F30" s="205"/>
      <c r="G30" s="98">
        <f t="shared" ref="G30:G32" si="6">SUM(H30:Q30)</f>
        <v>0</v>
      </c>
      <c r="H30" s="90"/>
      <c r="I30" s="69"/>
      <c r="J30" s="70"/>
      <c r="K30" s="69"/>
      <c r="L30" s="70"/>
      <c r="M30" s="69"/>
      <c r="N30" s="70"/>
      <c r="O30" s="69"/>
      <c r="P30" s="70"/>
      <c r="Q30" s="69"/>
    </row>
    <row r="31" spans="2:17" ht="66" customHeight="1" x14ac:dyDescent="0.25">
      <c r="B31" s="96"/>
      <c r="C31" s="96"/>
      <c r="D31" s="135"/>
      <c r="E31" s="204"/>
      <c r="F31" s="205"/>
      <c r="G31" s="98">
        <f t="shared" si="6"/>
        <v>0</v>
      </c>
      <c r="H31" s="70"/>
      <c r="I31" s="69"/>
      <c r="J31" s="70"/>
      <c r="K31" s="69"/>
      <c r="L31" s="70"/>
      <c r="M31" s="69"/>
      <c r="N31" s="70"/>
      <c r="O31" s="69"/>
      <c r="P31" s="70"/>
      <c r="Q31" s="69"/>
    </row>
    <row r="32" spans="2:17" ht="66" customHeight="1" x14ac:dyDescent="0.25">
      <c r="B32" s="96"/>
      <c r="C32" s="96"/>
      <c r="D32" s="135"/>
      <c r="E32" s="204"/>
      <c r="F32" s="205"/>
      <c r="G32" s="98">
        <f t="shared" si="6"/>
        <v>0</v>
      </c>
      <c r="H32" s="70"/>
      <c r="I32" s="69"/>
      <c r="J32" s="70"/>
      <c r="K32" s="69"/>
      <c r="L32" s="70"/>
      <c r="M32" s="69"/>
      <c r="N32" s="70"/>
      <c r="O32" s="69"/>
      <c r="P32" s="70"/>
      <c r="Q32" s="69"/>
    </row>
    <row r="33" spans="2:17" x14ac:dyDescent="0.25">
      <c r="B33" s="195" t="s">
        <v>70</v>
      </c>
      <c r="C33" s="196"/>
      <c r="D33" s="196"/>
      <c r="E33" s="196"/>
      <c r="F33" s="197"/>
      <c r="G33" s="121">
        <f>SUM(G29:G32)</f>
        <v>2250</v>
      </c>
      <c r="H33" s="120">
        <f>SUM(H29:H32)</f>
        <v>1125</v>
      </c>
      <c r="I33" s="121">
        <f t="shared" ref="I33:M33" si="7">SUM(I29:I32)</f>
        <v>1125</v>
      </c>
      <c r="J33" s="120">
        <f t="shared" si="7"/>
        <v>0</v>
      </c>
      <c r="K33" s="121">
        <f t="shared" si="7"/>
        <v>0</v>
      </c>
      <c r="L33" s="120">
        <f t="shared" si="7"/>
        <v>0</v>
      </c>
      <c r="M33" s="121">
        <f t="shared" si="7"/>
        <v>0</v>
      </c>
      <c r="N33" s="120">
        <f t="shared" ref="N33:Q33" si="8">SUM(N29:N32)</f>
        <v>0</v>
      </c>
      <c r="O33" s="121">
        <f t="shared" si="8"/>
        <v>0</v>
      </c>
      <c r="P33" s="120">
        <f t="shared" si="8"/>
        <v>0</v>
      </c>
      <c r="Q33" s="121">
        <f t="shared" si="8"/>
        <v>0</v>
      </c>
    </row>
    <row r="35" spans="2:17" ht="39.75" customHeight="1" x14ac:dyDescent="0.25">
      <c r="B35" s="212" t="s">
        <v>71</v>
      </c>
      <c r="C35" s="207"/>
      <c r="D35" s="207"/>
      <c r="E35" s="207"/>
      <c r="F35" s="207"/>
      <c r="G35" s="208"/>
      <c r="H35" s="142" t="s">
        <v>2</v>
      </c>
      <c r="I35" s="142"/>
      <c r="J35" s="142" t="s">
        <v>3</v>
      </c>
      <c r="K35" s="142"/>
      <c r="L35" s="142" t="s">
        <v>4</v>
      </c>
      <c r="M35" s="142"/>
      <c r="N35" s="142" t="s">
        <v>5</v>
      </c>
      <c r="O35" s="142"/>
      <c r="P35" s="142" t="s">
        <v>6</v>
      </c>
      <c r="Q35" s="142"/>
    </row>
    <row r="36" spans="2:17" ht="30" x14ac:dyDescent="0.25">
      <c r="B36" s="14" t="s">
        <v>72</v>
      </c>
      <c r="C36" s="14" t="s">
        <v>73</v>
      </c>
      <c r="D36" s="74" t="s">
        <v>74</v>
      </c>
      <c r="E36" s="188" t="s">
        <v>75</v>
      </c>
      <c r="F36" s="189"/>
      <c r="G36" s="6" t="s">
        <v>44</v>
      </c>
      <c r="H36" s="91" t="s">
        <v>14</v>
      </c>
      <c r="I36" s="91" t="s">
        <v>15</v>
      </c>
      <c r="J36" s="91" t="s">
        <v>14</v>
      </c>
      <c r="K36" s="91" t="s">
        <v>15</v>
      </c>
      <c r="L36" s="91" t="s">
        <v>14</v>
      </c>
      <c r="M36" s="91" t="s">
        <v>15</v>
      </c>
      <c r="N36" s="91" t="s">
        <v>14</v>
      </c>
      <c r="O36" s="91" t="s">
        <v>15</v>
      </c>
      <c r="P36" s="91" t="s">
        <v>14</v>
      </c>
      <c r="Q36" s="91" t="s">
        <v>15</v>
      </c>
    </row>
    <row r="37" spans="2:17" ht="96" customHeight="1" x14ac:dyDescent="0.25">
      <c r="B37" s="106" t="s">
        <v>76</v>
      </c>
      <c r="C37" s="106" t="s">
        <v>77</v>
      </c>
      <c r="D37" s="93" t="s">
        <v>78</v>
      </c>
      <c r="E37" s="198" t="s">
        <v>79</v>
      </c>
      <c r="F37" s="199"/>
      <c r="G37" s="94">
        <f>SUM(H37:Q37)</f>
        <v>155404</v>
      </c>
      <c r="H37" s="95">
        <v>31080.799999999999</v>
      </c>
      <c r="I37" s="66"/>
      <c r="J37" s="66">
        <v>31080.799999999999</v>
      </c>
      <c r="K37" s="66">
        <v>0</v>
      </c>
      <c r="L37" s="66">
        <v>31080.799999999999</v>
      </c>
      <c r="M37" s="66">
        <v>0</v>
      </c>
      <c r="N37" s="66">
        <v>31080.799999999999</v>
      </c>
      <c r="O37" s="66">
        <v>0</v>
      </c>
      <c r="P37" s="66">
        <v>31080.799999999999</v>
      </c>
      <c r="Q37" s="66">
        <v>0</v>
      </c>
    </row>
    <row r="38" spans="2:17" ht="56.25" customHeight="1" x14ac:dyDescent="0.25">
      <c r="B38" s="107"/>
      <c r="C38" s="107" t="s">
        <v>80</v>
      </c>
      <c r="D38" s="75"/>
      <c r="E38" s="200"/>
      <c r="F38" s="201"/>
      <c r="G38" s="98">
        <f t="shared" ref="G38:G40" si="9">SUM(H38:Q38)</f>
        <v>0</v>
      </c>
      <c r="H38" s="90"/>
      <c r="I38" s="69"/>
      <c r="J38" s="70"/>
      <c r="K38" s="69"/>
      <c r="L38" s="70"/>
      <c r="M38" s="69"/>
      <c r="N38" s="70"/>
      <c r="O38" s="69"/>
      <c r="P38" s="70"/>
      <c r="Q38" s="69"/>
    </row>
    <row r="39" spans="2:17" ht="56.25" customHeight="1" x14ac:dyDescent="0.25">
      <c r="B39" s="107"/>
      <c r="C39" s="107" t="s">
        <v>80</v>
      </c>
      <c r="D39" s="107"/>
      <c r="E39" s="202"/>
      <c r="F39" s="203"/>
      <c r="G39" s="98">
        <f t="shared" si="9"/>
        <v>0</v>
      </c>
      <c r="H39" s="90"/>
      <c r="I39" s="69"/>
      <c r="J39" s="70"/>
      <c r="K39" s="69"/>
      <c r="L39" s="70"/>
      <c r="M39" s="69"/>
      <c r="N39" s="70"/>
      <c r="O39" s="69"/>
      <c r="P39" s="70"/>
      <c r="Q39" s="69"/>
    </row>
    <row r="40" spans="2:17" ht="56.25" customHeight="1" x14ac:dyDescent="0.25">
      <c r="B40" s="104"/>
      <c r="C40" s="107" t="s">
        <v>80</v>
      </c>
      <c r="D40" s="108"/>
      <c r="E40" s="235"/>
      <c r="F40" s="236"/>
      <c r="G40" s="98">
        <f t="shared" si="9"/>
        <v>0</v>
      </c>
      <c r="H40" s="90"/>
      <c r="I40" s="69"/>
      <c r="J40" s="70"/>
      <c r="K40" s="69"/>
      <c r="L40" s="70"/>
      <c r="M40" s="69"/>
      <c r="N40" s="70"/>
      <c r="O40" s="69"/>
      <c r="P40" s="70"/>
      <c r="Q40" s="69"/>
    </row>
    <row r="41" spans="2:17" x14ac:dyDescent="0.25">
      <c r="B41" s="195" t="s">
        <v>81</v>
      </c>
      <c r="C41" s="196"/>
      <c r="D41" s="196"/>
      <c r="E41" s="196"/>
      <c r="F41" s="197"/>
      <c r="G41" s="121">
        <f>SUM(G37:G40)</f>
        <v>155404</v>
      </c>
      <c r="H41" s="120">
        <f>SUM(H37:H40)</f>
        <v>31080.799999999999</v>
      </c>
      <c r="I41" s="121">
        <f t="shared" ref="I41:M41" si="10">SUM(I37:I40)</f>
        <v>0</v>
      </c>
      <c r="J41" s="120">
        <f>SUM(J37:J40)</f>
        <v>31080.799999999999</v>
      </c>
      <c r="K41" s="121">
        <f t="shared" si="10"/>
        <v>0</v>
      </c>
      <c r="L41" s="120">
        <f t="shared" si="10"/>
        <v>31080.799999999999</v>
      </c>
      <c r="M41" s="121">
        <f t="shared" si="10"/>
        <v>0</v>
      </c>
      <c r="N41" s="120">
        <f>SUM(N37:N40)</f>
        <v>31080.799999999999</v>
      </c>
      <c r="O41" s="121">
        <f t="shared" ref="O41:Q41" si="11">SUM(O37:O40)</f>
        <v>0</v>
      </c>
      <c r="P41" s="120">
        <f t="shared" si="11"/>
        <v>31080.799999999999</v>
      </c>
      <c r="Q41" s="121">
        <f t="shared" si="11"/>
        <v>0</v>
      </c>
    </row>
    <row r="42" spans="2:17" x14ac:dyDescent="0.25">
      <c r="B42" s="8"/>
      <c r="C42" s="8"/>
      <c r="D42" s="8"/>
      <c r="E42" s="8"/>
      <c r="F42" s="8"/>
      <c r="G42" s="9"/>
    </row>
    <row r="43" spans="2:17" x14ac:dyDescent="0.25">
      <c r="B43" s="206" t="s">
        <v>82</v>
      </c>
      <c r="C43" s="207"/>
      <c r="D43" s="207"/>
      <c r="E43" s="207"/>
      <c r="F43" s="207"/>
      <c r="G43" s="208"/>
      <c r="H43" s="142" t="s">
        <v>2</v>
      </c>
      <c r="I43" s="142"/>
      <c r="J43" s="142" t="s">
        <v>3</v>
      </c>
      <c r="K43" s="142"/>
      <c r="L43" s="142" t="s">
        <v>4</v>
      </c>
      <c r="M43" s="142"/>
      <c r="N43" s="142" t="s">
        <v>5</v>
      </c>
      <c r="O43" s="142"/>
      <c r="P43" s="142" t="s">
        <v>6</v>
      </c>
      <c r="Q43" s="142"/>
    </row>
    <row r="44" spans="2:17" ht="30" x14ac:dyDescent="0.25">
      <c r="B44" s="6" t="s">
        <v>83</v>
      </c>
      <c r="C44" s="6" t="s">
        <v>84</v>
      </c>
      <c r="D44" s="67" t="s">
        <v>85</v>
      </c>
      <c r="E44" s="188" t="s">
        <v>86</v>
      </c>
      <c r="F44" s="189"/>
      <c r="G44" s="6" t="s">
        <v>44</v>
      </c>
      <c r="H44" s="91" t="s">
        <v>14</v>
      </c>
      <c r="I44" s="53" t="s">
        <v>15</v>
      </c>
      <c r="J44" s="91" t="s">
        <v>14</v>
      </c>
      <c r="K44" s="91" t="s">
        <v>15</v>
      </c>
      <c r="L44" s="91" t="s">
        <v>14</v>
      </c>
      <c r="M44" s="91" t="s">
        <v>15</v>
      </c>
      <c r="N44" s="91" t="s">
        <v>14</v>
      </c>
      <c r="O44" s="91" t="s">
        <v>15</v>
      </c>
      <c r="P44" s="91" t="s">
        <v>14</v>
      </c>
      <c r="Q44" s="91" t="s">
        <v>15</v>
      </c>
    </row>
    <row r="45" spans="2:17" ht="24.75" customHeight="1" x14ac:dyDescent="0.25">
      <c r="B45" s="39" t="s">
        <v>87</v>
      </c>
      <c r="C45" s="109" t="s">
        <v>87</v>
      </c>
      <c r="D45" s="110" t="s">
        <v>87</v>
      </c>
      <c r="E45" s="190" t="s">
        <v>87</v>
      </c>
      <c r="F45" s="191"/>
      <c r="G45" s="98">
        <f>SUM(H45:Q45)</f>
        <v>0</v>
      </c>
      <c r="H45" s="90"/>
      <c r="I45" s="69"/>
      <c r="J45" s="70"/>
      <c r="K45" s="69"/>
      <c r="L45" s="70"/>
      <c r="M45" s="69"/>
      <c r="N45" s="70"/>
      <c r="O45" s="69"/>
      <c r="P45" s="70"/>
      <c r="Q45" s="69"/>
    </row>
    <row r="46" spans="2:17" x14ac:dyDescent="0.25">
      <c r="B46" s="195" t="s">
        <v>88</v>
      </c>
      <c r="C46" s="196"/>
      <c r="D46" s="196"/>
      <c r="E46" s="196"/>
      <c r="F46" s="197"/>
      <c r="G46" s="71">
        <f>SUM(G45:G45)</f>
        <v>0</v>
      </c>
      <c r="H46" s="98">
        <f>SUM(H45)</f>
        <v>0</v>
      </c>
      <c r="I46" s="69">
        <f t="shared" ref="I46:M46" si="12">SUM(I45)</f>
        <v>0</v>
      </c>
      <c r="J46" s="98">
        <f t="shared" si="12"/>
        <v>0</v>
      </c>
      <c r="K46" s="69">
        <f t="shared" si="12"/>
        <v>0</v>
      </c>
      <c r="L46" s="98">
        <f t="shared" si="12"/>
        <v>0</v>
      </c>
      <c r="M46" s="69">
        <f t="shared" si="12"/>
        <v>0</v>
      </c>
      <c r="N46" s="98">
        <f t="shared" ref="N46:Q46" si="13">SUM(N45)</f>
        <v>0</v>
      </c>
      <c r="O46" s="69">
        <f t="shared" si="13"/>
        <v>0</v>
      </c>
      <c r="P46" s="98">
        <f t="shared" si="13"/>
        <v>0</v>
      </c>
      <c r="Q46" s="69">
        <f t="shared" si="13"/>
        <v>0</v>
      </c>
    </row>
    <row r="47" spans="2:17" x14ac:dyDescent="0.25">
      <c r="B47" s="8"/>
      <c r="C47" s="8"/>
      <c r="D47" s="8"/>
      <c r="E47" s="8"/>
      <c r="F47" s="8"/>
      <c r="G47" s="9"/>
    </row>
    <row r="48" spans="2:17" x14ac:dyDescent="0.25">
      <c r="B48" s="213" t="s">
        <v>89</v>
      </c>
      <c r="C48" s="207"/>
      <c r="D48" s="207"/>
      <c r="E48" s="207"/>
      <c r="F48" s="207"/>
      <c r="G48" s="208"/>
      <c r="H48" s="175" t="s">
        <v>2</v>
      </c>
      <c r="I48" s="175"/>
      <c r="J48" s="175" t="s">
        <v>3</v>
      </c>
      <c r="K48" s="175"/>
      <c r="L48" s="175" t="s">
        <v>4</v>
      </c>
      <c r="M48" s="175"/>
      <c r="N48" s="175" t="s">
        <v>5</v>
      </c>
      <c r="O48" s="175"/>
      <c r="P48" s="175" t="s">
        <v>6</v>
      </c>
      <c r="Q48" s="175"/>
    </row>
    <row r="49" spans="2:17" ht="30" x14ac:dyDescent="0.25">
      <c r="B49" s="47" t="s">
        <v>90</v>
      </c>
      <c r="C49" s="47" t="s">
        <v>84</v>
      </c>
      <c r="D49" s="68" t="s">
        <v>91</v>
      </c>
      <c r="E49" s="192" t="s">
        <v>92</v>
      </c>
      <c r="F49" s="193"/>
      <c r="G49" s="47" t="s">
        <v>44</v>
      </c>
      <c r="H49" s="111" t="s">
        <v>14</v>
      </c>
      <c r="I49" s="53" t="s">
        <v>15</v>
      </c>
      <c r="J49" s="111" t="s">
        <v>14</v>
      </c>
      <c r="K49" s="111" t="s">
        <v>15</v>
      </c>
      <c r="L49" s="111" t="s">
        <v>14</v>
      </c>
      <c r="M49" s="111" t="s">
        <v>15</v>
      </c>
      <c r="N49" s="111" t="s">
        <v>14</v>
      </c>
      <c r="O49" s="111" t="s">
        <v>15</v>
      </c>
      <c r="P49" s="111" t="s">
        <v>14</v>
      </c>
      <c r="Q49" s="111" t="s">
        <v>15</v>
      </c>
    </row>
    <row r="50" spans="2:17" ht="42" customHeight="1" x14ac:dyDescent="0.25">
      <c r="B50" s="47"/>
      <c r="C50" s="109"/>
      <c r="D50" s="73"/>
      <c r="E50" s="194"/>
      <c r="F50" s="193"/>
      <c r="G50" s="72">
        <f>SUM(H50:Q50)</f>
        <v>0</v>
      </c>
      <c r="H50" s="89"/>
      <c r="I50" s="69"/>
      <c r="J50" s="89"/>
      <c r="K50" s="69"/>
      <c r="L50" s="89"/>
      <c r="M50" s="69"/>
      <c r="N50" s="89"/>
      <c r="O50" s="69"/>
      <c r="P50" s="89"/>
      <c r="Q50" s="69"/>
    </row>
    <row r="51" spans="2:17" ht="42" customHeight="1" x14ac:dyDescent="0.25">
      <c r="B51" s="47"/>
      <c r="C51" s="109"/>
      <c r="D51" s="73"/>
      <c r="E51" s="194"/>
      <c r="F51" s="193"/>
      <c r="G51" s="72">
        <f t="shared" ref="G51:G53" si="14">SUM(H51:Q51)</f>
        <v>0</v>
      </c>
      <c r="H51" s="89"/>
      <c r="I51" s="69"/>
      <c r="J51" s="89"/>
      <c r="K51" s="69"/>
      <c r="L51" s="89"/>
      <c r="M51" s="69"/>
      <c r="N51" s="89"/>
      <c r="O51" s="69"/>
      <c r="P51" s="89"/>
      <c r="Q51" s="69"/>
    </row>
    <row r="52" spans="2:17" ht="42" customHeight="1" x14ac:dyDescent="0.25">
      <c r="B52" s="47"/>
      <c r="C52" s="109"/>
      <c r="D52" s="73"/>
      <c r="E52" s="194"/>
      <c r="F52" s="193"/>
      <c r="G52" s="72">
        <f t="shared" si="14"/>
        <v>0</v>
      </c>
      <c r="H52" s="89"/>
      <c r="I52" s="69"/>
      <c r="J52" s="89"/>
      <c r="K52" s="69"/>
      <c r="L52" s="89"/>
      <c r="M52" s="69"/>
      <c r="N52" s="89"/>
      <c r="O52" s="69"/>
      <c r="P52" s="89"/>
      <c r="Q52" s="69"/>
    </row>
    <row r="53" spans="2:17" ht="42" customHeight="1" x14ac:dyDescent="0.25">
      <c r="B53" s="39"/>
      <c r="C53" s="39"/>
      <c r="D53" s="112"/>
      <c r="E53" s="233"/>
      <c r="F53" s="234"/>
      <c r="G53" s="72">
        <f t="shared" si="14"/>
        <v>0</v>
      </c>
      <c r="H53" s="90"/>
      <c r="I53" s="69"/>
      <c r="J53" s="70"/>
      <c r="K53" s="69"/>
      <c r="L53" s="70"/>
      <c r="M53" s="69"/>
      <c r="N53" s="70"/>
      <c r="O53" s="69"/>
      <c r="P53" s="70"/>
      <c r="Q53" s="69"/>
    </row>
    <row r="54" spans="2:17" x14ac:dyDescent="0.25">
      <c r="B54" s="237" t="s">
        <v>93</v>
      </c>
      <c r="C54" s="238"/>
      <c r="D54" s="238"/>
      <c r="E54" s="238"/>
      <c r="F54" s="239"/>
      <c r="G54" s="121">
        <f>SUM(G50:G53)</f>
        <v>0</v>
      </c>
      <c r="H54" s="121">
        <f t="shared" ref="H54:M54" si="15">SUM(H50:H53)</f>
        <v>0</v>
      </c>
      <c r="I54" s="121">
        <f t="shared" si="15"/>
        <v>0</v>
      </c>
      <c r="J54" s="121">
        <f t="shared" si="15"/>
        <v>0</v>
      </c>
      <c r="K54" s="121">
        <f t="shared" si="15"/>
        <v>0</v>
      </c>
      <c r="L54" s="121">
        <f t="shared" si="15"/>
        <v>0</v>
      </c>
      <c r="M54" s="121">
        <f t="shared" si="15"/>
        <v>0</v>
      </c>
      <c r="N54" s="121">
        <f t="shared" ref="N54:Q54" si="16">SUM(N50:N53)</f>
        <v>0</v>
      </c>
      <c r="O54" s="121">
        <f t="shared" si="16"/>
        <v>0</v>
      </c>
      <c r="P54" s="121">
        <f t="shared" si="16"/>
        <v>0</v>
      </c>
      <c r="Q54" s="121">
        <f t="shared" si="16"/>
        <v>0</v>
      </c>
    </row>
    <row r="58" spans="2:17" ht="30" customHeight="1" x14ac:dyDescent="0.25">
      <c r="B58" s="210" t="s">
        <v>94</v>
      </c>
      <c r="C58" s="211"/>
      <c r="D58" s="211"/>
      <c r="E58" s="211"/>
      <c r="F58" s="211"/>
      <c r="G58" s="211"/>
      <c r="H58" s="142" t="s">
        <v>2</v>
      </c>
      <c r="I58" s="142"/>
      <c r="J58" s="142" t="s">
        <v>3</v>
      </c>
      <c r="K58" s="142"/>
      <c r="L58" s="142" t="s">
        <v>4</v>
      </c>
      <c r="M58" s="142"/>
      <c r="N58" s="142" t="s">
        <v>5</v>
      </c>
      <c r="O58" s="142"/>
      <c r="P58" s="142" t="s">
        <v>6</v>
      </c>
      <c r="Q58" s="142"/>
    </row>
    <row r="59" spans="2:17" ht="35.25" customHeight="1" x14ac:dyDescent="0.25">
      <c r="B59" s="177" t="s">
        <v>95</v>
      </c>
      <c r="C59" s="177"/>
      <c r="D59" s="177"/>
      <c r="E59" s="178"/>
      <c r="F59" s="113" t="s">
        <v>96</v>
      </c>
      <c r="G59" s="124">
        <f>G6+G9+G17+G33</f>
        <v>423370</v>
      </c>
      <c r="H59" s="214" t="s">
        <v>14</v>
      </c>
      <c r="I59" s="173" t="s">
        <v>15</v>
      </c>
      <c r="J59" s="173" t="s">
        <v>14</v>
      </c>
      <c r="K59" s="173" t="s">
        <v>15</v>
      </c>
      <c r="L59" s="173" t="s">
        <v>14</v>
      </c>
      <c r="M59" s="173" t="s">
        <v>15</v>
      </c>
      <c r="N59" s="173" t="s">
        <v>14</v>
      </c>
      <c r="O59" s="173" t="s">
        <v>15</v>
      </c>
      <c r="P59" s="173" t="s">
        <v>14</v>
      </c>
      <c r="Q59" s="173" t="s">
        <v>15</v>
      </c>
    </row>
    <row r="60" spans="2:17" ht="37.5" customHeight="1" x14ac:dyDescent="0.25">
      <c r="B60" s="179" t="s">
        <v>97</v>
      </c>
      <c r="C60" s="179"/>
      <c r="D60" s="179"/>
      <c r="E60" s="180"/>
      <c r="F60" s="4" t="s">
        <v>98</v>
      </c>
      <c r="G60" s="125">
        <v>0.1</v>
      </c>
      <c r="H60" s="215"/>
      <c r="I60" s="174"/>
      <c r="J60" s="174"/>
      <c r="K60" s="174"/>
      <c r="L60" s="174"/>
      <c r="M60" s="174"/>
      <c r="N60" s="174"/>
      <c r="O60" s="174"/>
      <c r="P60" s="174"/>
      <c r="Q60" s="174"/>
    </row>
    <row r="61" spans="2:17" ht="50.25" customHeight="1" x14ac:dyDescent="0.25">
      <c r="B61" s="181" t="s">
        <v>99</v>
      </c>
      <c r="C61" s="181"/>
      <c r="D61" s="181"/>
      <c r="E61" s="182"/>
      <c r="F61" s="37" t="s">
        <v>100</v>
      </c>
      <c r="G61" s="122">
        <f>G59*G60</f>
        <v>42337</v>
      </c>
      <c r="H61" s="123">
        <v>4075</v>
      </c>
      <c r="I61" s="123"/>
      <c r="J61" s="123">
        <v>8075</v>
      </c>
      <c r="K61" s="123"/>
      <c r="L61" s="123">
        <v>12075</v>
      </c>
      <c r="M61" s="123"/>
      <c r="N61" s="123">
        <v>9075</v>
      </c>
      <c r="O61" s="123"/>
      <c r="P61" s="123">
        <v>9037</v>
      </c>
      <c r="Q61" s="123"/>
    </row>
    <row r="62" spans="2:17" x14ac:dyDescent="0.25">
      <c r="B62" s="183"/>
      <c r="C62" s="146"/>
      <c r="D62" s="146"/>
      <c r="E62" s="184"/>
      <c r="P62" s="114"/>
    </row>
    <row r="63" spans="2:17" x14ac:dyDescent="0.25">
      <c r="B63" s="185"/>
      <c r="C63" s="163"/>
      <c r="D63" s="163"/>
      <c r="E63" s="186"/>
    </row>
    <row r="64" spans="2:17" x14ac:dyDescent="0.25">
      <c r="B64" s="187"/>
      <c r="C64" s="171"/>
      <c r="D64" s="171"/>
      <c r="E64" s="172"/>
      <c r="P64" s="115"/>
    </row>
    <row r="65" spans="5:5" x14ac:dyDescent="0.25">
      <c r="E65" s="128"/>
    </row>
    <row r="187" spans="8:10" x14ac:dyDescent="0.25">
      <c r="H187" s="34"/>
      <c r="I187" s="34"/>
      <c r="J187" s="34"/>
    </row>
    <row r="188" spans="8:10" x14ac:dyDescent="0.25">
      <c r="H188" s="34"/>
      <c r="I188" s="34"/>
      <c r="J188" s="34"/>
    </row>
    <row r="189" spans="8:10" x14ac:dyDescent="0.25">
      <c r="H189" s="35" t="s">
        <v>101</v>
      </c>
      <c r="I189" s="34"/>
      <c r="J189" s="34"/>
    </row>
    <row r="190" spans="8:10" x14ac:dyDescent="0.25">
      <c r="H190" s="35" t="s">
        <v>102</v>
      </c>
      <c r="I190" s="34"/>
      <c r="J190" s="34"/>
    </row>
    <row r="191" spans="8:10" x14ac:dyDescent="0.25">
      <c r="H191" s="35" t="s">
        <v>103</v>
      </c>
      <c r="I191" s="34"/>
      <c r="J191" s="34"/>
    </row>
    <row r="192" spans="8:10" x14ac:dyDescent="0.25">
      <c r="H192" s="35" t="s">
        <v>104</v>
      </c>
      <c r="I192" s="34"/>
      <c r="J192" s="34"/>
    </row>
    <row r="193" spans="8:10" x14ac:dyDescent="0.25">
      <c r="H193" s="35" t="s">
        <v>105</v>
      </c>
      <c r="I193" s="34"/>
      <c r="J193" s="34"/>
    </row>
    <row r="194" spans="8:10" x14ac:dyDescent="0.25">
      <c r="H194" s="35" t="s">
        <v>106</v>
      </c>
      <c r="I194" s="34"/>
      <c r="J194" s="34"/>
    </row>
    <row r="195" spans="8:10" x14ac:dyDescent="0.25">
      <c r="H195" s="35"/>
      <c r="I195" s="34"/>
      <c r="J195" s="34"/>
    </row>
    <row r="196" spans="8:10" x14ac:dyDescent="0.25">
      <c r="H196" s="35" t="s">
        <v>107</v>
      </c>
      <c r="I196" s="34"/>
      <c r="J196" s="34"/>
    </row>
    <row r="197" spans="8:10" x14ac:dyDescent="0.25">
      <c r="H197" s="35" t="s">
        <v>108</v>
      </c>
      <c r="I197" s="34"/>
      <c r="J197" s="34"/>
    </row>
    <row r="198" spans="8:10" x14ac:dyDescent="0.25">
      <c r="H198" s="35"/>
    </row>
    <row r="199" spans="8:10" x14ac:dyDescent="0.25">
      <c r="H199" s="35" t="s">
        <v>77</v>
      </c>
    </row>
    <row r="200" spans="8:10" x14ac:dyDescent="0.25">
      <c r="H200" s="35" t="s">
        <v>80</v>
      </c>
    </row>
  </sheetData>
  <sheetProtection formatCells="0" formatColumns="0" formatRows="0" insertColumns="0" insertRows="0" insertHyperlinks="0" deleteColumns="0" deleteRows="0" sort="0"/>
  <mergeCells count="92">
    <mergeCell ref="B41:F41"/>
    <mergeCell ref="E53:F53"/>
    <mergeCell ref="E40:F40"/>
    <mergeCell ref="B54:F54"/>
    <mergeCell ref="B46:F46"/>
    <mergeCell ref="L2:M3"/>
    <mergeCell ref="J2:K2"/>
    <mergeCell ref="H8:M8"/>
    <mergeCell ref="H9:M10"/>
    <mergeCell ref="L4:M4"/>
    <mergeCell ref="L11:M11"/>
    <mergeCell ref="H19:I19"/>
    <mergeCell ref="J19:K19"/>
    <mergeCell ref="L19:M19"/>
    <mergeCell ref="H27:I27"/>
    <mergeCell ref="J27:K27"/>
    <mergeCell ref="L27:M27"/>
    <mergeCell ref="H11:I11"/>
    <mergeCell ref="J11:K11"/>
    <mergeCell ref="M59:M60"/>
    <mergeCell ref="B58:G58"/>
    <mergeCell ref="B27:G27"/>
    <mergeCell ref="B48:G48"/>
    <mergeCell ref="B43:G43"/>
    <mergeCell ref="H59:H60"/>
    <mergeCell ref="I59:I60"/>
    <mergeCell ref="H48:I48"/>
    <mergeCell ref="B33:F33"/>
    <mergeCell ref="H58:I58"/>
    <mergeCell ref="J58:K58"/>
    <mergeCell ref="L58:M58"/>
    <mergeCell ref="B35:G35"/>
    <mergeCell ref="J59:J60"/>
    <mergeCell ref="K59:K60"/>
    <mergeCell ref="L59:L60"/>
    <mergeCell ref="B19:G19"/>
    <mergeCell ref="B11:G11"/>
    <mergeCell ref="B6:F6"/>
    <mergeCell ref="B9:F9"/>
    <mergeCell ref="B17:F17"/>
    <mergeCell ref="B8:G8"/>
    <mergeCell ref="E12:F12"/>
    <mergeCell ref="E13:F13"/>
    <mergeCell ref="E14:F14"/>
    <mergeCell ref="E15:F15"/>
    <mergeCell ref="E16:F16"/>
    <mergeCell ref="B25:F25"/>
    <mergeCell ref="E36:F36"/>
    <mergeCell ref="E37:F37"/>
    <mergeCell ref="E38:F38"/>
    <mergeCell ref="E39:F39"/>
    <mergeCell ref="E28:F28"/>
    <mergeCell ref="E29:F29"/>
    <mergeCell ref="E30:F30"/>
    <mergeCell ref="E31:F31"/>
    <mergeCell ref="E32:F32"/>
    <mergeCell ref="J48:K48"/>
    <mergeCell ref="L48:M48"/>
    <mergeCell ref="H35:I35"/>
    <mergeCell ref="J35:K35"/>
    <mergeCell ref="L35:M35"/>
    <mergeCell ref="H43:I43"/>
    <mergeCell ref="J43:K43"/>
    <mergeCell ref="L43:M43"/>
    <mergeCell ref="B59:E59"/>
    <mergeCell ref="B60:E60"/>
    <mergeCell ref="B61:E61"/>
    <mergeCell ref="B62:E64"/>
    <mergeCell ref="E44:F44"/>
    <mergeCell ref="E45:F45"/>
    <mergeCell ref="E49:F49"/>
    <mergeCell ref="E50:F50"/>
    <mergeCell ref="E51:F51"/>
    <mergeCell ref="E52:F52"/>
    <mergeCell ref="N11:O11"/>
    <mergeCell ref="P11:Q11"/>
    <mergeCell ref="N19:O19"/>
    <mergeCell ref="P19:Q19"/>
    <mergeCell ref="N27:O27"/>
    <mergeCell ref="P27:Q27"/>
    <mergeCell ref="N35:O35"/>
    <mergeCell ref="P35:Q35"/>
    <mergeCell ref="N43:O43"/>
    <mergeCell ref="P43:Q43"/>
    <mergeCell ref="N48:O48"/>
    <mergeCell ref="P48:Q48"/>
    <mergeCell ref="N58:O58"/>
    <mergeCell ref="P58:Q58"/>
    <mergeCell ref="N59:N60"/>
    <mergeCell ref="O59:O60"/>
    <mergeCell ref="P59:P60"/>
    <mergeCell ref="Q59:Q60"/>
  </mergeCells>
  <dataValidations count="1">
    <dataValidation type="list" allowBlank="1" showInputMessage="1" showErrorMessage="1" sqref="C37:C40"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14A-5004-42D8-BC1A-3D05C6585C1C}">
  <dimension ref="B6:T28"/>
  <sheetViews>
    <sheetView topLeftCell="B1" workbookViewId="0">
      <selection activeCell="M27" sqref="M27"/>
    </sheetView>
  </sheetViews>
  <sheetFormatPr defaultRowHeight="15" x14ac:dyDescent="0.25"/>
  <cols>
    <col min="2" max="2" width="22.85546875" customWidth="1"/>
    <col min="3" max="3" width="14.140625" customWidth="1"/>
    <col min="4" max="4" width="11.5703125" customWidth="1"/>
    <col min="5" max="5" width="12.5703125" customWidth="1"/>
    <col min="7" max="7" width="25.42578125" customWidth="1"/>
    <col min="8" max="8" width="13.5703125" customWidth="1"/>
    <col min="9" max="9" width="10.85546875" customWidth="1"/>
    <col min="10" max="10" width="10.5703125" customWidth="1"/>
    <col min="12" max="12" width="24.140625" customWidth="1"/>
    <col min="13" max="13" width="14" customWidth="1"/>
    <col min="17" max="17" width="22.140625" customWidth="1"/>
    <col min="18" max="18" width="16.140625" customWidth="1"/>
  </cols>
  <sheetData>
    <row r="6" spans="2:20" x14ac:dyDescent="0.25">
      <c r="B6" s="58" t="s">
        <v>109</v>
      </c>
      <c r="G6" s="58" t="s">
        <v>110</v>
      </c>
      <c r="L6" s="58" t="s">
        <v>111</v>
      </c>
      <c r="Q6" s="58" t="s">
        <v>112</v>
      </c>
    </row>
    <row r="7" spans="2:20" x14ac:dyDescent="0.25">
      <c r="B7" s="58" t="s">
        <v>113</v>
      </c>
      <c r="G7" s="58" t="s">
        <v>113</v>
      </c>
      <c r="L7" s="58" t="s">
        <v>113</v>
      </c>
      <c r="Q7" s="58" t="s">
        <v>113</v>
      </c>
    </row>
    <row r="8" spans="2:20" x14ac:dyDescent="0.25">
      <c r="B8" s="58" t="s">
        <v>114</v>
      </c>
      <c r="C8" s="59" t="s">
        <v>115</v>
      </c>
      <c r="D8" s="59" t="s">
        <v>116</v>
      </c>
      <c r="E8" s="59" t="s">
        <v>117</v>
      </c>
      <c r="G8" s="58" t="s">
        <v>114</v>
      </c>
      <c r="H8" s="59" t="s">
        <v>115</v>
      </c>
      <c r="I8" s="59" t="s">
        <v>116</v>
      </c>
      <c r="J8" s="59" t="s">
        <v>117</v>
      </c>
      <c r="L8" s="58" t="s">
        <v>114</v>
      </c>
      <c r="M8" s="59" t="s">
        <v>115</v>
      </c>
      <c r="N8" s="59" t="s">
        <v>116</v>
      </c>
      <c r="O8" s="59" t="s">
        <v>117</v>
      </c>
      <c r="Q8" s="58" t="s">
        <v>114</v>
      </c>
      <c r="R8" s="59" t="s">
        <v>115</v>
      </c>
      <c r="S8" s="59" t="s">
        <v>116</v>
      </c>
      <c r="T8" s="59" t="s">
        <v>117</v>
      </c>
    </row>
    <row r="9" spans="2:20" x14ac:dyDescent="0.25">
      <c r="B9" s="4" t="s">
        <v>118</v>
      </c>
      <c r="C9" s="60">
        <f t="shared" ref="C9:C16" si="0">SUM(D9:E9)</f>
        <v>0</v>
      </c>
      <c r="D9" s="40"/>
      <c r="E9" s="40"/>
      <c r="G9" s="4" t="s">
        <v>118</v>
      </c>
      <c r="H9" s="60">
        <f>SUM(I9:J9)</f>
        <v>0</v>
      </c>
      <c r="I9" s="40"/>
      <c r="J9" s="40"/>
      <c r="L9" s="4" t="s">
        <v>118</v>
      </c>
      <c r="M9" s="60">
        <f>SUM(N9:O9)</f>
        <v>0</v>
      </c>
      <c r="N9" s="40"/>
      <c r="O9" s="40"/>
      <c r="Q9" s="4" t="s">
        <v>118</v>
      </c>
      <c r="R9" s="60">
        <f>SUM(S9:T9)</f>
        <v>0</v>
      </c>
      <c r="S9" s="40"/>
      <c r="T9" s="40"/>
    </row>
    <row r="10" spans="2:20" x14ac:dyDescent="0.25">
      <c r="B10" s="4" t="s">
        <v>119</v>
      </c>
      <c r="C10" s="60">
        <f t="shared" si="0"/>
        <v>0</v>
      </c>
      <c r="D10" s="40"/>
      <c r="E10" s="40"/>
      <c r="G10" s="4" t="s">
        <v>119</v>
      </c>
      <c r="H10" s="60">
        <f t="shared" ref="H10:H16" si="1">SUM(I10:J10)</f>
        <v>0</v>
      </c>
      <c r="I10" s="40"/>
      <c r="J10" s="40"/>
      <c r="L10" s="4" t="s">
        <v>119</v>
      </c>
      <c r="M10" s="60">
        <f t="shared" ref="M10:M16" si="2">SUM(N10:O10)</f>
        <v>0</v>
      </c>
      <c r="N10" s="40"/>
      <c r="O10" s="40"/>
      <c r="Q10" s="4" t="s">
        <v>119</v>
      </c>
      <c r="R10" s="60">
        <f t="shared" ref="R10:R16" si="3">SUM(S10:T10)</f>
        <v>0</v>
      </c>
      <c r="S10" s="40"/>
      <c r="T10" s="40"/>
    </row>
    <row r="11" spans="2:20" x14ac:dyDescent="0.25">
      <c r="B11" s="4" t="s">
        <v>120</v>
      </c>
      <c r="C11" s="60">
        <f t="shared" si="0"/>
        <v>0</v>
      </c>
      <c r="D11" s="40"/>
      <c r="E11" s="40"/>
      <c r="G11" s="4" t="s">
        <v>120</v>
      </c>
      <c r="H11" s="60">
        <f t="shared" si="1"/>
        <v>0</v>
      </c>
      <c r="I11" s="40"/>
      <c r="J11" s="40"/>
      <c r="L11" s="4" t="s">
        <v>120</v>
      </c>
      <c r="M11" s="60">
        <f t="shared" si="2"/>
        <v>0</v>
      </c>
      <c r="N11" s="40"/>
      <c r="O11" s="40"/>
      <c r="Q11" s="4" t="s">
        <v>120</v>
      </c>
      <c r="R11" s="60">
        <f t="shared" si="3"/>
        <v>0</v>
      </c>
      <c r="S11" s="40"/>
      <c r="T11" s="40"/>
    </row>
    <row r="12" spans="2:20" x14ac:dyDescent="0.25">
      <c r="B12" s="4" t="s">
        <v>51</v>
      </c>
      <c r="C12" s="60">
        <f t="shared" si="0"/>
        <v>0</v>
      </c>
      <c r="D12" s="40"/>
      <c r="E12" s="40"/>
      <c r="G12" s="4" t="s">
        <v>51</v>
      </c>
      <c r="H12" s="60">
        <f t="shared" si="1"/>
        <v>0</v>
      </c>
      <c r="I12" s="40"/>
      <c r="J12" s="40"/>
      <c r="L12" s="4" t="s">
        <v>51</v>
      </c>
      <c r="M12" s="60">
        <f t="shared" si="2"/>
        <v>0</v>
      </c>
      <c r="N12" s="40"/>
      <c r="O12" s="40"/>
      <c r="Q12" s="4" t="s">
        <v>51</v>
      </c>
      <c r="R12" s="60">
        <f t="shared" si="3"/>
        <v>0</v>
      </c>
      <c r="S12" s="40"/>
      <c r="T12" s="40"/>
    </row>
    <row r="13" spans="2:20" x14ac:dyDescent="0.25">
      <c r="B13" s="4" t="s">
        <v>121</v>
      </c>
      <c r="C13" s="60">
        <f t="shared" si="0"/>
        <v>0</v>
      </c>
      <c r="D13" s="40"/>
      <c r="E13" s="40"/>
      <c r="G13" s="4" t="s">
        <v>121</v>
      </c>
      <c r="H13" s="60">
        <f t="shared" si="1"/>
        <v>0</v>
      </c>
      <c r="I13" s="40"/>
      <c r="J13" s="40"/>
      <c r="L13" s="4" t="s">
        <v>121</v>
      </c>
      <c r="M13" s="60">
        <f t="shared" si="2"/>
        <v>0</v>
      </c>
      <c r="N13" s="40"/>
      <c r="O13" s="40"/>
      <c r="Q13" s="4" t="s">
        <v>121</v>
      </c>
      <c r="R13" s="60">
        <f t="shared" si="3"/>
        <v>0</v>
      </c>
      <c r="S13" s="40"/>
      <c r="T13" s="40"/>
    </row>
    <row r="14" spans="2:20" x14ac:dyDescent="0.25">
      <c r="B14" s="4" t="s">
        <v>122</v>
      </c>
      <c r="C14" s="60">
        <f t="shared" si="0"/>
        <v>0</v>
      </c>
      <c r="D14" s="40"/>
      <c r="E14" s="40"/>
      <c r="G14" s="4" t="s">
        <v>122</v>
      </c>
      <c r="H14" s="60">
        <f t="shared" si="1"/>
        <v>0</v>
      </c>
      <c r="I14" s="40"/>
      <c r="J14" s="40"/>
      <c r="L14" s="4" t="s">
        <v>122</v>
      </c>
      <c r="M14" s="60">
        <f t="shared" si="2"/>
        <v>0</v>
      </c>
      <c r="N14" s="40"/>
      <c r="O14" s="40"/>
      <c r="Q14" s="4" t="s">
        <v>122</v>
      </c>
      <c r="R14" s="60">
        <f t="shared" si="3"/>
        <v>0</v>
      </c>
      <c r="S14" s="40"/>
      <c r="T14" s="40"/>
    </row>
    <row r="15" spans="2:20" x14ac:dyDescent="0.25">
      <c r="B15" s="4" t="s">
        <v>123</v>
      </c>
      <c r="C15" s="60">
        <f t="shared" si="0"/>
        <v>0</v>
      </c>
      <c r="D15" s="40">
        <v>0</v>
      </c>
      <c r="E15" s="40">
        <v>0</v>
      </c>
      <c r="G15" s="4" t="s">
        <v>123</v>
      </c>
      <c r="H15" s="60">
        <f t="shared" si="1"/>
        <v>0</v>
      </c>
      <c r="I15" s="40">
        <v>0</v>
      </c>
      <c r="J15" s="40">
        <v>0</v>
      </c>
      <c r="L15" s="4" t="s">
        <v>123</v>
      </c>
      <c r="M15" s="60">
        <f t="shared" si="2"/>
        <v>0</v>
      </c>
      <c r="N15" s="40">
        <v>0</v>
      </c>
      <c r="O15" s="40">
        <v>0</v>
      </c>
      <c r="Q15" s="4" t="s">
        <v>123</v>
      </c>
      <c r="R15" s="60">
        <f t="shared" si="3"/>
        <v>0</v>
      </c>
      <c r="S15" s="40">
        <v>0</v>
      </c>
      <c r="T15" s="40">
        <v>0</v>
      </c>
    </row>
    <row r="16" spans="2:20" x14ac:dyDescent="0.25">
      <c r="B16" s="4" t="s">
        <v>90</v>
      </c>
      <c r="C16" s="60">
        <f t="shared" si="0"/>
        <v>0</v>
      </c>
      <c r="D16" s="40"/>
      <c r="E16" s="40"/>
      <c r="G16" s="4" t="s">
        <v>90</v>
      </c>
      <c r="H16" s="60">
        <f t="shared" si="1"/>
        <v>0</v>
      </c>
      <c r="I16" s="40"/>
      <c r="J16" s="40"/>
      <c r="L16" s="4" t="s">
        <v>90</v>
      </c>
      <c r="M16" s="60">
        <f t="shared" si="2"/>
        <v>0</v>
      </c>
      <c r="N16" s="40"/>
      <c r="O16" s="40"/>
      <c r="Q16" s="4" t="s">
        <v>90</v>
      </c>
      <c r="R16" s="60">
        <f t="shared" si="3"/>
        <v>0</v>
      </c>
      <c r="S16" s="40"/>
      <c r="T16" s="40"/>
    </row>
    <row r="17" spans="2:20" x14ac:dyDescent="0.25">
      <c r="B17" s="4" t="s">
        <v>124</v>
      </c>
      <c r="C17" s="60">
        <f>SUM(C9:C16)</f>
        <v>0</v>
      </c>
      <c r="D17" s="40">
        <f t="shared" ref="D17:E17" si="4">SUM(D9:D16)</f>
        <v>0</v>
      </c>
      <c r="E17" s="40">
        <f t="shared" si="4"/>
        <v>0</v>
      </c>
      <c r="G17" s="4" t="s">
        <v>124</v>
      </c>
      <c r="H17" s="60">
        <f>SUM(H9:H16)</f>
        <v>0</v>
      </c>
      <c r="I17" s="40">
        <f t="shared" ref="I17:J17" si="5">SUM(I9:I16)</f>
        <v>0</v>
      </c>
      <c r="J17" s="40">
        <f t="shared" si="5"/>
        <v>0</v>
      </c>
      <c r="L17" s="4" t="s">
        <v>124</v>
      </c>
      <c r="M17" s="60">
        <f>SUM(M9:M16)</f>
        <v>0</v>
      </c>
      <c r="N17" s="40">
        <f t="shared" ref="N17:O17" si="6">SUM(N9:N16)</f>
        <v>0</v>
      </c>
      <c r="O17" s="40">
        <f t="shared" si="6"/>
        <v>0</v>
      </c>
      <c r="Q17" s="4" t="s">
        <v>124</v>
      </c>
      <c r="R17" s="60">
        <f>SUM(R9:R16)</f>
        <v>0</v>
      </c>
      <c r="S17" s="40">
        <f t="shared" ref="S17:T17" si="7">SUM(S9:S16)</f>
        <v>0</v>
      </c>
      <c r="T17" s="40">
        <f t="shared" si="7"/>
        <v>0</v>
      </c>
    </row>
    <row r="18" spans="2:20" x14ac:dyDescent="0.25">
      <c r="B18" s="4" t="s">
        <v>125</v>
      </c>
      <c r="C18" s="60">
        <v>0</v>
      </c>
      <c r="D18" s="40">
        <v>0</v>
      </c>
      <c r="E18" s="40">
        <v>0</v>
      </c>
      <c r="G18" s="4" t="s">
        <v>125</v>
      </c>
      <c r="H18" s="60">
        <v>0</v>
      </c>
      <c r="I18" s="40">
        <v>0</v>
      </c>
      <c r="J18" s="40">
        <v>0</v>
      </c>
      <c r="L18" s="4" t="s">
        <v>125</v>
      </c>
      <c r="M18" s="60">
        <v>0</v>
      </c>
      <c r="N18" s="40">
        <v>0</v>
      </c>
      <c r="O18" s="40">
        <v>0</v>
      </c>
      <c r="Q18" s="4" t="s">
        <v>125</v>
      </c>
      <c r="R18" s="60">
        <v>0</v>
      </c>
      <c r="S18" s="40">
        <v>0</v>
      </c>
      <c r="T18" s="40">
        <v>0</v>
      </c>
    </row>
    <row r="19" spans="2:20" x14ac:dyDescent="0.25">
      <c r="B19" s="4" t="s">
        <v>126</v>
      </c>
      <c r="C19" s="61">
        <f>SUM(C17:C18)</f>
        <v>0</v>
      </c>
      <c r="D19" s="40">
        <f t="shared" ref="D19:E19" si="8">SUM(D17:D18)</f>
        <v>0</v>
      </c>
      <c r="E19" s="40">
        <f t="shared" si="8"/>
        <v>0</v>
      </c>
      <c r="G19" s="4" t="s">
        <v>126</v>
      </c>
      <c r="H19" s="61">
        <f>SUM(H17:H18)</f>
        <v>0</v>
      </c>
      <c r="I19" s="40">
        <f t="shared" ref="I19:J19" si="9">SUM(I17:I18)</f>
        <v>0</v>
      </c>
      <c r="J19" s="40">
        <f t="shared" si="9"/>
        <v>0</v>
      </c>
      <c r="L19" s="4" t="s">
        <v>126</v>
      </c>
      <c r="M19" s="60">
        <f>SUM(M17:M18)</f>
        <v>0</v>
      </c>
      <c r="N19" s="40">
        <f t="shared" ref="N19:O19" si="10">SUM(N17:N18)</f>
        <v>0</v>
      </c>
      <c r="O19" s="40">
        <f t="shared" si="10"/>
        <v>0</v>
      </c>
      <c r="Q19" s="4" t="s">
        <v>126</v>
      </c>
      <c r="R19" s="60">
        <f>SUM(R17:R18)</f>
        <v>0</v>
      </c>
      <c r="S19" s="40">
        <f t="shared" ref="S19:T19" si="11">SUM(S17:S18)</f>
        <v>0</v>
      </c>
      <c r="T19" s="40">
        <f t="shared" si="11"/>
        <v>0</v>
      </c>
    </row>
    <row r="21" spans="2:20" x14ac:dyDescent="0.25">
      <c r="B21" s="240" t="s">
        <v>127</v>
      </c>
      <c r="C21" s="241"/>
      <c r="D21" s="242"/>
      <c r="G21" s="240" t="s">
        <v>128</v>
      </c>
      <c r="H21" s="241"/>
      <c r="I21" s="242"/>
      <c r="L21" s="240" t="s">
        <v>129</v>
      </c>
      <c r="M21" s="241"/>
      <c r="N21" s="242"/>
      <c r="Q21" s="240" t="s">
        <v>130</v>
      </c>
      <c r="R21" s="241"/>
      <c r="S21" s="242"/>
    </row>
    <row r="22" spans="2:20" x14ac:dyDescent="0.25">
      <c r="B22" s="4" t="s">
        <v>131</v>
      </c>
      <c r="C22" s="4" t="s">
        <v>132</v>
      </c>
      <c r="D22" s="4" t="s">
        <v>44</v>
      </c>
      <c r="G22" s="4" t="s">
        <v>133</v>
      </c>
      <c r="H22" s="4" t="s">
        <v>132</v>
      </c>
      <c r="I22" s="4" t="s">
        <v>44</v>
      </c>
      <c r="L22" s="4" t="s">
        <v>133</v>
      </c>
      <c r="M22" s="4" t="s">
        <v>132</v>
      </c>
      <c r="N22" s="4" t="s">
        <v>44</v>
      </c>
      <c r="Q22" s="4" t="s">
        <v>133</v>
      </c>
      <c r="R22" s="4" t="s">
        <v>132</v>
      </c>
      <c r="S22" s="4" t="s">
        <v>44</v>
      </c>
    </row>
    <row r="23" spans="2:20" ht="15.75" customHeight="1" x14ac:dyDescent="0.25">
      <c r="B23" s="39"/>
      <c r="C23" s="39"/>
      <c r="D23" s="39"/>
      <c r="G23" s="39"/>
      <c r="H23" s="39"/>
      <c r="I23" s="39"/>
      <c r="L23" s="39"/>
      <c r="M23" s="39"/>
      <c r="N23" s="39"/>
      <c r="Q23" s="39"/>
      <c r="R23" s="39"/>
      <c r="S23" s="39"/>
    </row>
    <row r="24" spans="2:20" x14ac:dyDescent="0.25">
      <c r="B24" s="39"/>
      <c r="C24" s="39"/>
      <c r="D24" s="39"/>
      <c r="G24" s="39"/>
      <c r="H24" s="39"/>
      <c r="I24" s="39"/>
      <c r="L24" s="39"/>
      <c r="M24" s="39"/>
      <c r="N24" s="39"/>
      <c r="Q24" s="39"/>
      <c r="R24" s="39"/>
      <c r="S24" s="39"/>
    </row>
    <row r="25" spans="2:20" x14ac:dyDescent="0.25">
      <c r="B25" s="39"/>
      <c r="C25" s="39"/>
      <c r="D25" s="39"/>
      <c r="G25" s="39"/>
      <c r="H25" s="39"/>
      <c r="I25" s="39"/>
      <c r="L25" s="39"/>
      <c r="M25" s="39"/>
      <c r="N25" s="39"/>
      <c r="Q25" s="39"/>
      <c r="R25" s="39"/>
      <c r="S25" s="39"/>
    </row>
    <row r="26" spans="2:20" x14ac:dyDescent="0.25">
      <c r="B26" s="39"/>
      <c r="C26" s="39"/>
      <c r="D26" s="39"/>
      <c r="G26" s="39"/>
      <c r="H26" s="39"/>
      <c r="I26" s="39"/>
      <c r="L26" s="39"/>
      <c r="M26" s="39"/>
      <c r="N26" s="39"/>
      <c r="Q26" s="39"/>
      <c r="R26" s="39"/>
      <c r="S26" s="39"/>
    </row>
    <row r="27" spans="2:20" x14ac:dyDescent="0.25">
      <c r="B27" s="39"/>
      <c r="C27" s="39"/>
      <c r="D27" s="39"/>
      <c r="G27" s="39"/>
      <c r="H27" s="39"/>
      <c r="I27" s="39"/>
      <c r="L27" s="39"/>
      <c r="M27" s="39"/>
      <c r="N27" s="39"/>
      <c r="Q27" s="39"/>
      <c r="R27" s="39"/>
      <c r="S27" s="39"/>
    </row>
    <row r="28" spans="2:20" x14ac:dyDescent="0.25">
      <c r="B28" s="39"/>
      <c r="C28" s="39"/>
      <c r="D28" s="39"/>
      <c r="G28" s="39"/>
      <c r="H28" s="39"/>
      <c r="I28" s="39"/>
      <c r="L28" s="39"/>
      <c r="M28" s="39"/>
      <c r="N28" s="39"/>
      <c r="Q28" s="39"/>
      <c r="R28" s="39"/>
      <c r="S28" s="39"/>
    </row>
  </sheetData>
  <mergeCells count="4">
    <mergeCell ref="B21:D21"/>
    <mergeCell ref="G21:I21"/>
    <mergeCell ref="L21:N21"/>
    <mergeCell ref="Q21:S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P30"/>
  <sheetViews>
    <sheetView zoomScaleNormal="100" workbookViewId="0">
      <selection activeCell="H28" sqref="H28"/>
    </sheetView>
  </sheetViews>
  <sheetFormatPr defaultRowHeight="15" x14ac:dyDescent="0.25"/>
  <cols>
    <col min="1" max="1" width="5.42578125" customWidth="1"/>
    <col min="2" max="2" width="6.5703125" customWidth="1"/>
    <col min="3" max="3" width="35.140625" customWidth="1"/>
    <col min="4" max="4" width="22.5703125" customWidth="1"/>
    <col min="5" max="6" width="2.5703125" customWidth="1"/>
    <col min="7" max="7" width="13.28515625" customWidth="1"/>
    <col min="8" max="8" width="15.28515625" customWidth="1"/>
    <col min="9" max="9" width="13.42578125" customWidth="1"/>
    <col min="10" max="10" width="15.5703125" customWidth="1"/>
    <col min="11" max="11" width="13.28515625" customWidth="1"/>
    <col min="12" max="12" width="14.7109375" customWidth="1"/>
    <col min="13" max="14" width="14" customWidth="1"/>
    <col min="15" max="15" width="14.5703125" customWidth="1"/>
    <col min="16" max="16" width="13.7109375" customWidth="1"/>
  </cols>
  <sheetData>
    <row r="2" spans="3:16" ht="23.85" customHeight="1" x14ac:dyDescent="0.25"/>
    <row r="3" spans="3:16" ht="23.85" customHeight="1" x14ac:dyDescent="0.25"/>
    <row r="4" spans="3:16" ht="18" customHeight="1" x14ac:dyDescent="0.25"/>
    <row r="5" spans="3:16" ht="19.5" customHeight="1" thickBot="1" x14ac:dyDescent="0.35">
      <c r="C5" s="162" t="s">
        <v>134</v>
      </c>
      <c r="D5" s="162"/>
      <c r="E5" s="17"/>
      <c r="F5" s="17"/>
    </row>
    <row r="6" spans="3:16" ht="34.35" customHeight="1" x14ac:dyDescent="0.25">
      <c r="C6" s="249" t="s">
        <v>135</v>
      </c>
      <c r="D6" s="250"/>
      <c r="E6" s="22"/>
      <c r="F6" s="22"/>
    </row>
    <row r="7" spans="3:16" ht="15.75" thickBot="1" x14ac:dyDescent="0.3"/>
    <row r="8" spans="3:16" ht="16.5" thickBot="1" x14ac:dyDescent="0.3">
      <c r="C8" s="247" t="s">
        <v>136</v>
      </c>
      <c r="D8" s="248"/>
      <c r="E8" s="23"/>
      <c r="F8" s="23"/>
      <c r="G8" s="245" t="s">
        <v>36</v>
      </c>
      <c r="H8" s="246"/>
      <c r="I8" s="246"/>
      <c r="J8" s="246"/>
      <c r="K8" s="246"/>
      <c r="L8" s="246"/>
      <c r="M8" s="246"/>
      <c r="N8" s="246"/>
      <c r="O8" s="246"/>
      <c r="P8" s="246"/>
    </row>
    <row r="9" spans="3:16" ht="16.5" customHeight="1" thickBot="1" x14ac:dyDescent="0.3">
      <c r="C9" s="1" t="s">
        <v>137</v>
      </c>
      <c r="D9" s="10">
        <f>'Budget Narrative'!K3</f>
        <v>437832.59999999992</v>
      </c>
      <c r="E9" s="24"/>
      <c r="F9" s="24"/>
      <c r="G9" s="243" t="s">
        <v>138</v>
      </c>
      <c r="H9" s="243"/>
      <c r="I9" s="243"/>
      <c r="J9" s="243"/>
      <c r="K9" s="243"/>
      <c r="L9" s="243"/>
      <c r="M9" s="243"/>
      <c r="N9" s="243"/>
      <c r="O9" s="243"/>
      <c r="P9" s="243"/>
    </row>
    <row r="10" spans="3:16" ht="16.5" thickBot="1" x14ac:dyDescent="0.3">
      <c r="C10" s="2" t="s">
        <v>139</v>
      </c>
      <c r="D10" s="57">
        <f>'Budget Narrative'!K4</f>
        <v>233278.4</v>
      </c>
      <c r="E10" s="25"/>
      <c r="F10" s="25"/>
      <c r="G10" s="243"/>
      <c r="H10" s="243"/>
      <c r="I10" s="243"/>
      <c r="J10" s="243"/>
      <c r="K10" s="243"/>
      <c r="L10" s="243"/>
      <c r="M10" s="243"/>
      <c r="N10" s="243"/>
      <c r="O10" s="243"/>
      <c r="P10" s="243"/>
    </row>
    <row r="11" spans="3:16" ht="16.5" thickBot="1" x14ac:dyDescent="0.3">
      <c r="C11" s="2" t="s">
        <v>136</v>
      </c>
      <c r="D11" s="10">
        <f>D9+D10</f>
        <v>671110.99999999988</v>
      </c>
      <c r="E11" s="24"/>
      <c r="F11" s="24"/>
      <c r="G11" s="243"/>
      <c r="H11" s="243"/>
      <c r="I11" s="243"/>
      <c r="J11" s="243"/>
      <c r="K11" s="243"/>
      <c r="L11" s="243"/>
      <c r="M11" s="243"/>
      <c r="N11" s="243"/>
      <c r="O11" s="243"/>
      <c r="P11" s="243"/>
    </row>
    <row r="12" spans="3:16" ht="16.5" thickBot="1" x14ac:dyDescent="0.3">
      <c r="C12" s="2" t="s">
        <v>140</v>
      </c>
      <c r="D12" s="3">
        <f>D9/D11</f>
        <v>0.65239967754961548</v>
      </c>
      <c r="E12" s="26"/>
      <c r="F12" s="26"/>
      <c r="G12" s="244"/>
      <c r="H12" s="244"/>
      <c r="I12" s="244"/>
      <c r="J12" s="244"/>
      <c r="K12" s="244"/>
      <c r="L12" s="244"/>
      <c r="M12" s="244"/>
      <c r="N12" s="244"/>
      <c r="O12" s="244"/>
      <c r="P12" s="244"/>
    </row>
    <row r="13" spans="3:16" ht="15.75" thickBot="1" x14ac:dyDescent="0.3">
      <c r="E13" s="27"/>
      <c r="F13" s="27"/>
      <c r="G13" s="142" t="s">
        <v>2</v>
      </c>
      <c r="H13" s="142"/>
      <c r="I13" s="142" t="s">
        <v>3</v>
      </c>
      <c r="J13" s="142"/>
      <c r="K13" s="142" t="s">
        <v>4</v>
      </c>
      <c r="L13" s="142"/>
      <c r="M13" s="142" t="s">
        <v>5</v>
      </c>
      <c r="N13" s="142"/>
      <c r="O13" s="142" t="s">
        <v>6</v>
      </c>
      <c r="P13" s="142"/>
    </row>
    <row r="14" spans="3:16" ht="16.5" thickBot="1" x14ac:dyDescent="0.3">
      <c r="C14" s="247" t="s">
        <v>141</v>
      </c>
      <c r="D14" s="248"/>
      <c r="E14" s="23"/>
      <c r="F14" s="23"/>
      <c r="G14" s="18" t="s">
        <v>14</v>
      </c>
      <c r="H14" s="18" t="s">
        <v>15</v>
      </c>
      <c r="I14" s="18" t="s">
        <v>14</v>
      </c>
      <c r="J14" s="18" t="s">
        <v>15</v>
      </c>
      <c r="K14" s="18" t="s">
        <v>14</v>
      </c>
      <c r="L14" s="18" t="s">
        <v>15</v>
      </c>
      <c r="M14" s="18" t="s">
        <v>14</v>
      </c>
      <c r="N14" s="18" t="s">
        <v>15</v>
      </c>
      <c r="O14" s="18" t="s">
        <v>14</v>
      </c>
      <c r="P14" s="18" t="s">
        <v>15</v>
      </c>
    </row>
    <row r="15" spans="3:16" ht="16.5" thickBot="1" x14ac:dyDescent="0.3">
      <c r="C15" s="1" t="s">
        <v>118</v>
      </c>
      <c r="D15" s="19">
        <f>'Budget Narrative'!G6</f>
        <v>300000</v>
      </c>
      <c r="E15" s="25"/>
      <c r="F15" s="25"/>
      <c r="G15" s="36">
        <f>'Staffing Plan'!H10</f>
        <v>69000</v>
      </c>
      <c r="H15" s="55">
        <f>'Staffing Plan'!I10</f>
        <v>1000</v>
      </c>
      <c r="I15" s="36">
        <f>'Staffing Plan'!J10</f>
        <v>20000</v>
      </c>
      <c r="J15" s="55">
        <f>'Staffing Plan'!K10</f>
        <v>20000</v>
      </c>
      <c r="K15" s="36">
        <f>'Staffing Plan'!L10</f>
        <v>10000</v>
      </c>
      <c r="L15" s="55">
        <f>'Staffing Plan'!M10</f>
        <v>25000</v>
      </c>
      <c r="M15" s="36">
        <f>'Staffing Plan'!N16</f>
        <v>20000</v>
      </c>
      <c r="N15" s="55">
        <f>'Staffing Plan'!O16</f>
        <v>75000</v>
      </c>
      <c r="O15" s="36">
        <f>'Staffing Plan'!P16</f>
        <v>40000</v>
      </c>
      <c r="P15" s="55">
        <f>'Staffing Plan'!Q16</f>
        <v>20000</v>
      </c>
    </row>
    <row r="16" spans="3:16" ht="16.5" thickBot="1" x14ac:dyDescent="0.3">
      <c r="C16" s="2" t="s">
        <v>119</v>
      </c>
      <c r="D16" s="19">
        <f>'Budget Narrative'!G9</f>
        <v>70710</v>
      </c>
      <c r="E16" s="25"/>
      <c r="F16" s="25"/>
      <c r="G16" s="36">
        <f>'Staffing Plan'!H11</f>
        <v>0</v>
      </c>
      <c r="H16" s="55">
        <f>'Staffing Plan'!I11</f>
        <v>0</v>
      </c>
      <c r="I16" s="36">
        <f>'Staffing Plan'!J11</f>
        <v>0</v>
      </c>
      <c r="J16" s="55">
        <f>'Staffing Plan'!K11</f>
        <v>0</v>
      </c>
      <c r="K16" s="36">
        <f>'Staffing Plan'!L11</f>
        <v>0</v>
      </c>
      <c r="L16" s="55">
        <f>'Staffing Plan'!M11</f>
        <v>0</v>
      </c>
      <c r="M16" s="36">
        <f>'Staffing Plan'!N17</f>
        <v>4714</v>
      </c>
      <c r="N16" s="55">
        <f>'Staffing Plan'!O17</f>
        <v>17677.5</v>
      </c>
      <c r="O16" s="36">
        <f>'Staffing Plan'!P17</f>
        <v>9428</v>
      </c>
      <c r="P16" s="55">
        <f>'Staffing Plan'!Q17</f>
        <v>4714</v>
      </c>
    </row>
    <row r="17" spans="3:16" ht="16.5" thickBot="1" x14ac:dyDescent="0.3">
      <c r="C17" s="2" t="s">
        <v>120</v>
      </c>
      <c r="D17" s="20">
        <f>'Budget Narrative'!G17</f>
        <v>50410</v>
      </c>
      <c r="E17" s="25"/>
      <c r="F17" s="25"/>
      <c r="G17" s="28">
        <f>'Budget Narrative'!H17</f>
        <v>9090</v>
      </c>
      <c r="H17" s="55">
        <f>'Budget Narrative'!I17</f>
        <v>5000</v>
      </c>
      <c r="I17" s="28">
        <f>'Budget Narrative'!J17</f>
        <v>3080</v>
      </c>
      <c r="J17" s="55">
        <f>'Budget Narrative'!K17</f>
        <v>6000</v>
      </c>
      <c r="K17" s="28">
        <f>'Budget Narrative'!L17</f>
        <v>9080</v>
      </c>
      <c r="L17" s="55">
        <f>'Budget Narrative'!M17</f>
        <v>0</v>
      </c>
      <c r="M17" s="28">
        <f>'Budget Narrative'!N17</f>
        <v>3080</v>
      </c>
      <c r="N17" s="55">
        <f>'Budget Narrative'!O17</f>
        <v>6000</v>
      </c>
      <c r="O17" s="28">
        <f>'Budget Narrative'!P17</f>
        <v>9080</v>
      </c>
      <c r="P17" s="55">
        <f>'Budget Narrative'!Q17</f>
        <v>0</v>
      </c>
    </row>
    <row r="18" spans="3:16" ht="16.5" thickBot="1" x14ac:dyDescent="0.3">
      <c r="C18" s="2" t="s">
        <v>51</v>
      </c>
      <c r="D18" s="20">
        <f>'Budget Narrative'!G25</f>
        <v>50000</v>
      </c>
      <c r="E18" s="25"/>
      <c r="F18" s="25"/>
      <c r="G18" s="28">
        <f>'Budget Narrative'!H25</f>
        <v>1816.06</v>
      </c>
      <c r="H18" s="55">
        <f>'Budget Narrative'!I25</f>
        <v>8183.94</v>
      </c>
      <c r="I18" s="28">
        <f>'Budget Narrative'!J25</f>
        <v>1816.06</v>
      </c>
      <c r="J18" s="55">
        <f>'Budget Narrative'!K25</f>
        <v>8183.94</v>
      </c>
      <c r="K18" s="28">
        <f>'Budget Narrative'!L25</f>
        <v>1816.06</v>
      </c>
      <c r="L18" s="55">
        <f>'Budget Narrative'!M25</f>
        <v>8183.94</v>
      </c>
      <c r="M18" s="28">
        <f>'Budget Narrative'!N25</f>
        <v>1816.06</v>
      </c>
      <c r="N18" s="55">
        <f>'Budget Narrative'!O25</f>
        <v>8183.94</v>
      </c>
      <c r="O18" s="28">
        <f>'Budget Narrative'!P25</f>
        <v>1816.06</v>
      </c>
      <c r="P18" s="55">
        <f>'Budget Narrative'!Q25</f>
        <v>8183.94</v>
      </c>
    </row>
    <row r="19" spans="3:16" ht="16.5" thickBot="1" x14ac:dyDescent="0.3">
      <c r="C19" s="2" t="s">
        <v>121</v>
      </c>
      <c r="D19" s="20">
        <f>'Budget Narrative'!G33</f>
        <v>2250</v>
      </c>
      <c r="E19" s="25"/>
      <c r="F19" s="25"/>
      <c r="G19" s="28">
        <f>'Budget Narrative'!H33</f>
        <v>1125</v>
      </c>
      <c r="H19" s="55">
        <f>'Budget Narrative'!I33</f>
        <v>1125</v>
      </c>
      <c r="I19" s="28">
        <f>'Budget Narrative'!J33</f>
        <v>0</v>
      </c>
      <c r="J19" s="55">
        <f>'Budget Narrative'!K33</f>
        <v>0</v>
      </c>
      <c r="K19" s="28">
        <f>'Budget Narrative'!L33</f>
        <v>0</v>
      </c>
      <c r="L19" s="55">
        <f>'Budget Narrative'!M33</f>
        <v>0</v>
      </c>
      <c r="M19" s="28">
        <f>'Budget Narrative'!N33</f>
        <v>0</v>
      </c>
      <c r="N19" s="55">
        <f>'Budget Narrative'!O33</f>
        <v>0</v>
      </c>
      <c r="O19" s="28">
        <f>'Budget Narrative'!P33</f>
        <v>0</v>
      </c>
      <c r="P19" s="55">
        <f>'Budget Narrative'!Q33</f>
        <v>0</v>
      </c>
    </row>
    <row r="20" spans="3:16" ht="16.5" thickBot="1" x14ac:dyDescent="0.3">
      <c r="C20" s="2" t="s">
        <v>122</v>
      </c>
      <c r="D20" s="20">
        <f>'Budget Narrative'!G41</f>
        <v>155404</v>
      </c>
      <c r="E20" s="25"/>
      <c r="F20" s="25"/>
      <c r="G20" s="28">
        <f>'Budget Narrative'!H41</f>
        <v>31080.799999999999</v>
      </c>
      <c r="H20" s="55">
        <f>'Budget Narrative'!I41</f>
        <v>0</v>
      </c>
      <c r="I20" s="28">
        <f>'Budget Narrative'!J41</f>
        <v>31080.799999999999</v>
      </c>
      <c r="J20" s="55">
        <f>'Budget Narrative'!K41</f>
        <v>0</v>
      </c>
      <c r="K20" s="28">
        <f>'Budget Narrative'!L41</f>
        <v>31080.799999999999</v>
      </c>
      <c r="L20" s="55">
        <f>'Budget Narrative'!M41</f>
        <v>0</v>
      </c>
      <c r="M20" s="28">
        <f>'Budget Narrative'!N41</f>
        <v>31080.799999999999</v>
      </c>
      <c r="N20" s="55">
        <f>'Budget Narrative'!O41</f>
        <v>0</v>
      </c>
      <c r="O20" s="28">
        <f>'Budget Narrative'!P41</f>
        <v>31080.799999999999</v>
      </c>
      <c r="P20" s="55">
        <f>'Budget Narrative'!Q41</f>
        <v>0</v>
      </c>
    </row>
    <row r="21" spans="3:16" ht="16.5" thickBot="1" x14ac:dyDescent="0.3">
      <c r="C21" s="2" t="s">
        <v>83</v>
      </c>
      <c r="D21" s="20">
        <v>0</v>
      </c>
      <c r="E21" s="25"/>
      <c r="F21" s="25"/>
      <c r="G21" s="28">
        <f>'Budget Narrative'!H46</f>
        <v>0</v>
      </c>
      <c r="H21" s="55">
        <f>'Budget Narrative'!I46</f>
        <v>0</v>
      </c>
      <c r="I21" s="28">
        <f>'Budget Narrative'!J46</f>
        <v>0</v>
      </c>
      <c r="J21" s="55">
        <f>'Budget Narrative'!K46</f>
        <v>0</v>
      </c>
      <c r="K21" s="28">
        <f>'Budget Narrative'!L46</f>
        <v>0</v>
      </c>
      <c r="L21" s="55">
        <f>'Budget Narrative'!M46</f>
        <v>0</v>
      </c>
      <c r="M21" s="28">
        <f>'Budget Narrative'!N46</f>
        <v>0</v>
      </c>
      <c r="N21" s="55">
        <f>'Budget Narrative'!O46</f>
        <v>0</v>
      </c>
      <c r="O21" s="28">
        <f>'Budget Narrative'!P46</f>
        <v>0</v>
      </c>
      <c r="P21" s="55">
        <f>'Budget Narrative'!Q46</f>
        <v>0</v>
      </c>
    </row>
    <row r="22" spans="3:16" ht="16.5" thickBot="1" x14ac:dyDescent="0.3">
      <c r="C22" s="2" t="s">
        <v>90</v>
      </c>
      <c r="D22" s="20">
        <f>'Budget Narrative'!G54</f>
        <v>0</v>
      </c>
      <c r="E22" s="25"/>
      <c r="F22" s="25"/>
      <c r="G22" s="28">
        <f>'Budget Narrative'!H54</f>
        <v>0</v>
      </c>
      <c r="H22" s="55">
        <f>'Budget Narrative'!I54</f>
        <v>0</v>
      </c>
      <c r="I22" s="28">
        <f>'Budget Narrative'!J54</f>
        <v>0</v>
      </c>
      <c r="J22" s="55">
        <f>'Budget Narrative'!K54</f>
        <v>0</v>
      </c>
      <c r="K22" s="28">
        <f>'Budget Narrative'!L54</f>
        <v>0</v>
      </c>
      <c r="L22" s="55">
        <f>'Budget Narrative'!M54</f>
        <v>0</v>
      </c>
      <c r="M22" s="28">
        <f>'Budget Narrative'!N54</f>
        <v>0</v>
      </c>
      <c r="N22" s="55">
        <f>'Budget Narrative'!O54</f>
        <v>0</v>
      </c>
      <c r="O22" s="28">
        <f>'Budget Narrative'!P54</f>
        <v>0</v>
      </c>
      <c r="P22" s="55">
        <f>'Budget Narrative'!Q54</f>
        <v>0</v>
      </c>
    </row>
    <row r="23" spans="3:16" ht="16.5" thickBot="1" x14ac:dyDescent="0.3">
      <c r="C23" s="2" t="s">
        <v>124</v>
      </c>
      <c r="D23" s="20">
        <f>SUM(D15:D22)</f>
        <v>628774</v>
      </c>
      <c r="E23" s="25"/>
      <c r="F23" s="25"/>
      <c r="G23" s="28">
        <f>SUM(G15:G22)</f>
        <v>112111.86</v>
      </c>
      <c r="H23" s="55">
        <f t="shared" ref="H23:L23" si="0">SUM(H15:H22)</f>
        <v>15308.939999999999</v>
      </c>
      <c r="I23" s="28">
        <f t="shared" si="0"/>
        <v>55976.86</v>
      </c>
      <c r="J23" s="55">
        <f t="shared" si="0"/>
        <v>34183.94</v>
      </c>
      <c r="K23" s="28">
        <f t="shared" si="0"/>
        <v>51976.86</v>
      </c>
      <c r="L23" s="55">
        <f t="shared" si="0"/>
        <v>33183.94</v>
      </c>
      <c r="M23" s="28">
        <f t="shared" ref="M23:P23" si="1">SUM(M15:M22)</f>
        <v>60690.86</v>
      </c>
      <c r="N23" s="55">
        <f t="shared" si="1"/>
        <v>106861.44</v>
      </c>
      <c r="O23" s="28">
        <f t="shared" si="1"/>
        <v>91404.86</v>
      </c>
      <c r="P23" s="55">
        <f t="shared" si="1"/>
        <v>32897.94</v>
      </c>
    </row>
    <row r="24" spans="3:16" ht="16.5" thickBot="1" x14ac:dyDescent="0.3">
      <c r="C24" s="2" t="s">
        <v>125</v>
      </c>
      <c r="D24" s="20">
        <f>'Budget Narrative'!G61</f>
        <v>42337</v>
      </c>
      <c r="E24" s="25"/>
      <c r="F24" s="25"/>
      <c r="G24" s="28">
        <f>'Budget Narrative'!H61</f>
        <v>4075</v>
      </c>
      <c r="H24" s="55">
        <f>'Budget Narrative'!I61</f>
        <v>0</v>
      </c>
      <c r="I24" s="28">
        <f>'Budget Narrative'!J61</f>
        <v>8075</v>
      </c>
      <c r="J24" s="55">
        <f>'Budget Narrative'!K61</f>
        <v>0</v>
      </c>
      <c r="K24" s="28">
        <f>'Budget Narrative'!L61</f>
        <v>12075</v>
      </c>
      <c r="L24" s="55">
        <f>'Budget Narrative'!M61</f>
        <v>0</v>
      </c>
      <c r="M24" s="28">
        <f>'Budget Narrative'!N61</f>
        <v>9075</v>
      </c>
      <c r="N24" s="55">
        <f>'Budget Narrative'!O61</f>
        <v>0</v>
      </c>
      <c r="O24" s="28">
        <f>'Budget Narrative'!P61</f>
        <v>9037</v>
      </c>
      <c r="P24" s="55">
        <f>'Budget Narrative'!Q61</f>
        <v>0</v>
      </c>
    </row>
    <row r="25" spans="3:16" ht="16.5" thickBot="1" x14ac:dyDescent="0.3">
      <c r="C25" s="7" t="s">
        <v>136</v>
      </c>
      <c r="D25" s="21">
        <f>SUM(D23:D24)</f>
        <v>671111</v>
      </c>
      <c r="E25" s="25"/>
      <c r="F25" s="25"/>
      <c r="G25" s="21">
        <f t="shared" ref="G25:L25" si="2">SUM(G23:G24)</f>
        <v>116186.86</v>
      </c>
      <c r="H25" s="56">
        <f t="shared" si="2"/>
        <v>15308.939999999999</v>
      </c>
      <c r="I25" s="21">
        <f t="shared" si="2"/>
        <v>64051.86</v>
      </c>
      <c r="J25" s="56">
        <f t="shared" si="2"/>
        <v>34183.94</v>
      </c>
      <c r="K25" s="21">
        <f t="shared" si="2"/>
        <v>64051.86</v>
      </c>
      <c r="L25" s="56">
        <f t="shared" si="2"/>
        <v>33183.94</v>
      </c>
      <c r="M25" s="21">
        <f t="shared" ref="M25:P25" si="3">SUM(M23:M24)</f>
        <v>69765.86</v>
      </c>
      <c r="N25" s="56">
        <f t="shared" si="3"/>
        <v>106861.44</v>
      </c>
      <c r="O25" s="21">
        <f t="shared" si="3"/>
        <v>100441.86</v>
      </c>
      <c r="P25" s="56">
        <f t="shared" si="3"/>
        <v>32897.94</v>
      </c>
    </row>
    <row r="27" spans="3:16" ht="15.75" x14ac:dyDescent="0.25">
      <c r="E27" s="128"/>
      <c r="F27" s="128"/>
      <c r="J27" s="31"/>
      <c r="K27" s="32"/>
      <c r="L27" s="32"/>
    </row>
    <row r="28" spans="3:16" ht="15.75" x14ac:dyDescent="0.25">
      <c r="E28" s="29"/>
      <c r="F28" s="29"/>
    </row>
    <row r="29" spans="3:16" ht="15.75" x14ac:dyDescent="0.25">
      <c r="E29" s="30"/>
      <c r="F29" s="30"/>
    </row>
    <row r="30" spans="3:16" ht="15.75" x14ac:dyDescent="0.25">
      <c r="E30" s="29"/>
      <c r="F30" s="29"/>
    </row>
  </sheetData>
  <sheetProtection formatCells="0" formatColumns="0" formatRows="0" insertColumns="0" insertRows="0" insertHyperlinks="0" sort="0"/>
  <mergeCells count="11">
    <mergeCell ref="C14:D14"/>
    <mergeCell ref="C8:D8"/>
    <mergeCell ref="C5:D5"/>
    <mergeCell ref="C6:D6"/>
    <mergeCell ref="G13:H13"/>
    <mergeCell ref="M13:N13"/>
    <mergeCell ref="O13:P13"/>
    <mergeCell ref="G9:P12"/>
    <mergeCell ref="G8:P8"/>
    <mergeCell ref="I13:J13"/>
    <mergeCell ref="K13:L1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DF88-5CC4-4F8F-8EF3-6CC3D5564E31}">
  <dimension ref="A6:F7"/>
  <sheetViews>
    <sheetView tabSelected="1" workbookViewId="0">
      <selection activeCell="F8" sqref="F8"/>
    </sheetView>
  </sheetViews>
  <sheetFormatPr defaultRowHeight="15" x14ac:dyDescent="0.25"/>
  <cols>
    <col min="1" max="1" width="5.5703125" customWidth="1"/>
    <col min="2" max="2" width="23.28515625" customWidth="1"/>
    <col min="3" max="3" width="24.28515625" customWidth="1"/>
    <col min="4" max="4" width="17.5703125" customWidth="1"/>
    <col min="5" max="5" width="44.7109375" style="141" customWidth="1"/>
    <col min="6" max="6" width="41.7109375" customWidth="1"/>
  </cols>
  <sheetData>
    <row r="6" spans="1:6" ht="30" x14ac:dyDescent="0.25">
      <c r="B6" s="136" t="s">
        <v>142</v>
      </c>
      <c r="C6" s="136" t="s">
        <v>143</v>
      </c>
      <c r="D6" s="136" t="s">
        <v>144</v>
      </c>
      <c r="E6" s="139" t="s">
        <v>145</v>
      </c>
      <c r="F6" s="136" t="s">
        <v>149</v>
      </c>
    </row>
    <row r="7" spans="1:6" ht="60" x14ac:dyDescent="0.25">
      <c r="A7" s="137" t="s">
        <v>146</v>
      </c>
      <c r="B7" s="137" t="s">
        <v>147</v>
      </c>
      <c r="C7" s="138">
        <v>135000</v>
      </c>
      <c r="D7" s="137" t="s">
        <v>148</v>
      </c>
      <c r="E7" s="140" t="s">
        <v>150</v>
      </c>
      <c r="F7" s="140" t="s">
        <v>151</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73CC0C72E03C4A8BB56E13E508414A" ma:contentTypeVersion="16" ma:contentTypeDescription="Create a new document." ma:contentTypeScope="" ma:versionID="ff10c25aa02b54fd69f2b6023ff345cd">
  <xsd:schema xmlns:xsd="http://www.w3.org/2001/XMLSchema" xmlns:xs="http://www.w3.org/2001/XMLSchema" xmlns:p="http://schemas.microsoft.com/office/2006/metadata/properties" xmlns:ns2="6d63d231-da74-48e5-ad7d-7fe4f37d77d8" xmlns:ns3="61cb9e49-5e8b-4c22-98c1-a2dbd0ddadca" targetNamespace="http://schemas.microsoft.com/office/2006/metadata/properties" ma:root="true" ma:fieldsID="83a9ad6c2c348e371cd6f4ff127c366a" ns2:_="" ns3:_="">
    <xsd:import namespace="6d63d231-da74-48e5-ad7d-7fe4f37d77d8"/>
    <xsd:import namespace="61cb9e49-5e8b-4c22-98c1-a2dbd0ddad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3d231-da74-48e5-ad7d-7fe4f37d7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cb9e49-5e8b-4c22-98c1-a2dbd0ddad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b3b4b98-ef06-4b6a-849c-3db4a5244600}" ma:internalName="TaxCatchAll" ma:showField="CatchAllData" ma:web="61cb9e49-5e8b-4c22-98c1-a2dbd0ddad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1cb9e49-5e8b-4c22-98c1-a2dbd0ddadca">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lcf76f155ced4ddcb4097134ff3c332f xmlns="6d63d231-da74-48e5-ad7d-7fe4f37d77d8">
      <Terms xmlns="http://schemas.microsoft.com/office/infopath/2007/PartnerControls"/>
    </lcf76f155ced4ddcb4097134ff3c332f>
    <TaxCatchAll xmlns="61cb9e49-5e8b-4c22-98c1-a2dbd0ddadca" xsi:nil="true"/>
  </documentManagement>
</p:properties>
</file>

<file path=customXml/itemProps1.xml><?xml version="1.0" encoding="utf-8"?>
<ds:datastoreItem xmlns:ds="http://schemas.openxmlformats.org/officeDocument/2006/customXml" ds:itemID="{D0E957AE-6AC2-4EFA-8D56-7990B333B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3d231-da74-48e5-ad7d-7fe4f37d77d8"/>
    <ds:schemaRef ds:uri="61cb9e49-5e8b-4c22-98c1-a2dbd0dda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3.xml><?xml version="1.0" encoding="utf-8"?>
<ds:datastoreItem xmlns:ds="http://schemas.openxmlformats.org/officeDocument/2006/customXml" ds:itemID="{D6E7FDAA-7FFD-42E4-81EF-E494214D6E08}">
  <ds:schemaRefs>
    <ds:schemaRef ds:uri="http://www.w3.org/XML/1998/namespace"/>
    <ds:schemaRef ds:uri="http://purl.org/dc/elements/1.1/"/>
    <ds:schemaRef ds:uri="61cb9e49-5e8b-4c22-98c1-a2dbd0ddadca"/>
    <ds:schemaRef ds:uri="http://schemas.microsoft.com/office/2006/documentManagement/types"/>
    <ds:schemaRef ds:uri="6d63d231-da74-48e5-ad7d-7fe4f37d77d8"/>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EDA Disclaimer &amp; Instructions</vt:lpstr>
      <vt:lpstr>Staffing Plan</vt:lpstr>
      <vt:lpstr>Budget Narrative</vt:lpstr>
      <vt:lpstr>Subawards</vt:lpstr>
      <vt:lpstr>Budget Overview</vt:lpstr>
      <vt:lpstr>Match Detail</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Wildfire, Jacob (Federal)</cp:lastModifiedBy>
  <cp:revision/>
  <dcterms:created xsi:type="dcterms:W3CDTF">2018-08-30T16:43:31Z</dcterms:created>
  <dcterms:modified xsi:type="dcterms:W3CDTF">2024-09-04T21:04:17Z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0x010100CA73CC0C72E03C4A8BB56E13E508414A</vt:lpwstr>
  </property>
  <property fmtid="{D5CDD505-2E9C-101B-9397-08002B2CF9AE}" pid="3" name="MediaServiceImageTags">
    <vt:lpwstr/>
  </property>
</Properties>
</file>